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x One Source\Desktop\"/>
    </mc:Choice>
  </mc:AlternateContent>
  <xr:revisionPtr revIDLastSave="0" documentId="13_ncr:1_{075D6367-64C1-4498-AF1A-C3E5AB331B07}" xr6:coauthVersionLast="47" xr6:coauthVersionMax="47" xr10:uidLastSave="{00000000-0000-0000-0000-000000000000}"/>
  <bookViews>
    <workbookView xWindow="-120" yWindow="-120" windowWidth="29040" windowHeight="15840" xr2:uid="{4A4BAF12-6C4A-4AF6-A71B-65D7DCB77EB6}"/>
  </bookViews>
  <sheets>
    <sheet name="Nexpose" sheetId="1" r:id="rId1"/>
  </sheets>
  <externalReferences>
    <externalReference r:id="rId2"/>
  </externalReferences>
  <definedNames>
    <definedName name="IVMPriceDeltaUSD">'[1]Nexpose Pricing Table'!$E$21:$E$32</definedName>
    <definedName name="PriceDeltaEC">'[1]Nexpose Pricing Table'!$E$37:$E$46</definedName>
    <definedName name="ThresholdEC">'[1]Nexpose Pricing Table'!$B$37:$B$46</definedName>
    <definedName name="ThresholdIVM">'[1]Nexpose Pricing Table'!$B$21:$B$32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32" i="1"/>
  <c r="G28" i="1" l="1"/>
  <c r="I28" i="1" s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I12" i="1" s="1"/>
  <c r="C11" i="1"/>
  <c r="G11" i="1" s="1"/>
  <c r="G10" i="1"/>
  <c r="G9" i="1"/>
  <c r="I9" i="1" s="1"/>
  <c r="D19" i="1" l="1"/>
  <c r="F19" i="1" s="1"/>
  <c r="I19" i="1"/>
  <c r="D20" i="1"/>
  <c r="F20" i="1" s="1"/>
  <c r="I20" i="1"/>
  <c r="D10" i="1"/>
  <c r="F10" i="1" s="1"/>
  <c r="I10" i="1"/>
  <c r="D21" i="1"/>
  <c r="F21" i="1" s="1"/>
  <c r="I21" i="1"/>
  <c r="D11" i="1"/>
  <c r="F11" i="1" s="1"/>
  <c r="I11" i="1"/>
  <c r="D12" i="1"/>
  <c r="F12" i="1" s="1"/>
  <c r="D22" i="1"/>
  <c r="F22" i="1" s="1"/>
  <c r="I22" i="1"/>
  <c r="D23" i="1"/>
  <c r="F23" i="1" s="1"/>
  <c r="I23" i="1"/>
  <c r="D13" i="1"/>
  <c r="F13" i="1" s="1"/>
  <c r="I13" i="1"/>
  <c r="D24" i="1"/>
  <c r="F24" i="1" s="1"/>
  <c r="I24" i="1"/>
  <c r="D14" i="1"/>
  <c r="F14" i="1" s="1"/>
  <c r="I14" i="1"/>
  <c r="D25" i="1"/>
  <c r="F25" i="1" s="1"/>
  <c r="I25" i="1"/>
  <c r="D18" i="1"/>
  <c r="F18" i="1" s="1"/>
  <c r="I18" i="1"/>
  <c r="D15" i="1"/>
  <c r="F15" i="1" s="1"/>
  <c r="I15" i="1"/>
  <c r="D26" i="1"/>
  <c r="F26" i="1" s="1"/>
  <c r="I26" i="1"/>
  <c r="D27" i="1"/>
  <c r="F27" i="1" s="1"/>
  <c r="I27" i="1"/>
  <c r="D9" i="1"/>
  <c r="F9" i="1" s="1"/>
  <c r="D16" i="1"/>
  <c r="F16" i="1" s="1"/>
  <c r="I16" i="1"/>
  <c r="D17" i="1"/>
  <c r="F17" i="1" s="1"/>
  <c r="I17" i="1"/>
  <c r="D28" i="1"/>
  <c r="F28" i="1" s="1"/>
</calcChain>
</file>

<file path=xl/sharedStrings.xml><?xml version="1.0" encoding="utf-8"?>
<sst xmlns="http://schemas.openxmlformats.org/spreadsheetml/2006/main" count="28" uniqueCount="23">
  <si>
    <t>Currency:</t>
  </si>
  <si>
    <t>$USD</t>
  </si>
  <si>
    <t>Category</t>
  </si>
  <si>
    <t>SKUs</t>
  </si>
  <si>
    <t>Assets</t>
  </si>
  <si>
    <t>List Price per Asset Per Year</t>
  </si>
  <si>
    <t>List Price Per Year</t>
  </si>
  <si>
    <t>Nexpose w/
Asset Ranges (100% Renewal)</t>
  </si>
  <si>
    <t xml:space="preserve">NXENTALLTERM
NEXPOSE 
Subscription for the specified asset range. This includes discovery, unlimited scan engines, unlimited templates and up to 3 Nexpose Consoles.  </t>
  </si>
  <si>
    <t>Nexpose Additional Years/Assets
(100% Renewal)</t>
  </si>
  <si>
    <t>NXENTALLADDTERM</t>
  </si>
  <si>
    <t>Additional Year for Existing Nexpose Subscription</t>
  </si>
  <si>
    <t>Based on customer's total asset count</t>
  </si>
  <si>
    <t>NXENTALLIPTERM</t>
  </si>
  <si>
    <t>Additional assets for Nexpose that expand the specified asset range. This includes discovery, unlimited scan engines, unlimited templates and up to 3 InsightVM Consoles.</t>
  </si>
  <si>
    <t>Hosted Engine (100% Renewal)</t>
  </si>
  <si>
    <t>NXHOSD-TERM</t>
  </si>
  <si>
    <t>Nexpose External Scanning Service</t>
  </si>
  <si>
    <t>Additional Consoles (100% Renewal)</t>
  </si>
  <si>
    <t>NXENTALLCONS-TERM</t>
  </si>
  <si>
    <t>Additional console tied to Nexpose purchase</t>
  </si>
  <si>
    <t>Discount % Off MSRP</t>
  </si>
  <si>
    <t>DIR Customer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</si>
</sst>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m\ d\,\ yyyy;@"/>
    <numFmt numFmtId="165" formatCode="&quot;$&quot;#,##0.00"/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164" fontId="3" fillId="2" borderId="0" xfId="0" applyNumberFormat="1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5" fontId="4" fillId="3" borderId="3" xfId="1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wrapText="1"/>
    </xf>
    <xf numFmtId="165" fontId="7" fillId="6" borderId="6" xfId="1" applyNumberFormat="1" applyFont="1" applyFill="1" applyBorder="1" applyAlignment="1" applyProtection="1">
      <alignment horizontal="center" vertical="center" wrapText="1"/>
    </xf>
    <xf numFmtId="166" fontId="7" fillId="6" borderId="7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165" fontId="7" fillId="2" borderId="10" xfId="1" applyNumberFormat="1" applyFont="1" applyFill="1" applyBorder="1" applyAlignment="1" applyProtection="1">
      <alignment horizontal="center" vertical="center" wrapText="1"/>
    </xf>
    <xf numFmtId="166" fontId="7" fillId="2" borderId="11" xfId="0" applyNumberFormat="1" applyFont="1" applyFill="1" applyBorder="1" applyAlignment="1">
      <alignment horizontal="center" vertical="center" wrapText="1"/>
    </xf>
    <xf numFmtId="3" fontId="6" fillId="5" borderId="10" xfId="0" applyNumberFormat="1" applyFont="1" applyFill="1" applyBorder="1" applyAlignment="1">
      <alignment horizontal="center" wrapText="1"/>
    </xf>
    <xf numFmtId="165" fontId="7" fillId="6" borderId="10" xfId="1" applyNumberFormat="1" applyFont="1" applyFill="1" applyBorder="1" applyAlignment="1" applyProtection="1">
      <alignment horizontal="center" vertical="center" wrapText="1"/>
    </xf>
    <xf numFmtId="166" fontId="7" fillId="6" borderId="11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wrapText="1"/>
    </xf>
    <xf numFmtId="165" fontId="7" fillId="2" borderId="14" xfId="1" applyNumberFormat="1" applyFont="1" applyFill="1" applyBorder="1" applyAlignment="1" applyProtection="1">
      <alignment horizontal="center" vertical="center" wrapText="1"/>
    </xf>
    <xf numFmtId="166" fontId="7" fillId="2" borderId="1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166" fontId="2" fillId="2" borderId="0" xfId="1" applyNumberFormat="1" applyFont="1" applyFill="1" applyAlignment="1" applyProtection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center" wrapText="1"/>
    </xf>
    <xf numFmtId="166" fontId="6" fillId="2" borderId="7" xfId="1" applyNumberFormat="1" applyFont="1" applyFill="1" applyBorder="1" applyAlignment="1" applyProtection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left" vertical="center" wrapText="1"/>
    </xf>
    <xf numFmtId="166" fontId="6" fillId="5" borderId="20" xfId="1" applyNumberFormat="1" applyFont="1" applyFill="1" applyBorder="1" applyAlignment="1" applyProtection="1">
      <alignment horizontal="center" vertical="center" wrapText="1"/>
    </xf>
    <xf numFmtId="0" fontId="5" fillId="4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 vertical="center" wrapText="1"/>
    </xf>
    <xf numFmtId="166" fontId="6" fillId="2" borderId="27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wrapText="1"/>
    </xf>
    <xf numFmtId="166" fontId="6" fillId="2" borderId="0" xfId="1" applyNumberFormat="1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left" vertical="center" wrapText="1"/>
    </xf>
    <xf numFmtId="0" fontId="7" fillId="5" borderId="19" xfId="2" applyFont="1" applyFill="1" applyBorder="1" applyAlignment="1">
      <alignment horizontal="left" vertical="center" wrapText="1"/>
    </xf>
    <xf numFmtId="166" fontId="6" fillId="5" borderId="4" xfId="1" applyNumberFormat="1" applyFont="1" applyFill="1" applyBorder="1" applyAlignment="1" applyProtection="1">
      <alignment horizontal="center" vertical="center" wrapText="1"/>
    </xf>
    <xf numFmtId="166" fontId="6" fillId="5" borderId="20" xfId="1" applyNumberFormat="1" applyFont="1" applyFill="1" applyBorder="1" applyAlignment="1" applyProtection="1">
      <alignment horizontal="center" vertical="center" wrapText="1"/>
    </xf>
    <xf numFmtId="9" fontId="7" fillId="6" borderId="6" xfId="3" applyFont="1" applyFill="1" applyBorder="1" applyAlignment="1" applyProtection="1">
      <alignment horizontal="center" vertical="center" wrapText="1"/>
    </xf>
    <xf numFmtId="9" fontId="7" fillId="2" borderId="10" xfId="3" applyFont="1" applyFill="1" applyBorder="1" applyAlignment="1" applyProtection="1">
      <alignment horizontal="center" vertical="center" wrapText="1"/>
    </xf>
    <xf numFmtId="9" fontId="7" fillId="6" borderId="10" xfId="3" applyFont="1" applyFill="1" applyBorder="1" applyAlignment="1" applyProtection="1">
      <alignment horizontal="center" vertical="center" wrapText="1"/>
    </xf>
    <xf numFmtId="9" fontId="7" fillId="2" borderId="14" xfId="3" applyFont="1" applyFill="1" applyBorder="1" applyAlignment="1" applyProtection="1">
      <alignment horizontal="center" vertical="center" wrapText="1"/>
    </xf>
    <xf numFmtId="9" fontId="6" fillId="5" borderId="4" xfId="3" applyFont="1" applyFill="1" applyBorder="1" applyAlignment="1" applyProtection="1">
      <alignment horizontal="center" vertical="center" wrapText="1"/>
    </xf>
    <xf numFmtId="9" fontId="6" fillId="5" borderId="20" xfId="3" applyFont="1" applyFill="1" applyBorder="1" applyAlignment="1" applyProtection="1">
      <alignment horizontal="center" vertical="center" wrapText="1"/>
    </xf>
    <xf numFmtId="165" fontId="7" fillId="2" borderId="28" xfId="1" applyNumberFormat="1" applyFont="1" applyFill="1" applyBorder="1" applyAlignment="1" applyProtection="1">
      <alignment horizontal="center" vertical="center" wrapText="1"/>
    </xf>
    <xf numFmtId="9" fontId="6" fillId="2" borderId="24" xfId="3" applyFont="1" applyFill="1" applyBorder="1" applyAlignment="1" applyProtection="1">
      <alignment horizontal="center" vertical="center" wrapText="1"/>
    </xf>
  </cellXfs>
  <cellStyles count="5">
    <cellStyle name="Currency" xfId="1" builtinId="4"/>
    <cellStyle name="Currency 5 2" xfId="4" xr:uid="{08765206-5CCD-45BC-BE5C-F98168E0B024}"/>
    <cellStyle name="Normal" xfId="0" builtinId="0"/>
    <cellStyle name="Normal 2" xfId="2" xr:uid="{793687B8-F2B3-4C38-91DF-841D45325F8E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113558</xdr:colOff>
      <xdr:row>2</xdr:row>
      <xdr:rowOff>158751</xdr:rowOff>
    </xdr:from>
    <xdr:ext cx="2963758" cy="484789"/>
    <xdr:pic>
      <xdr:nvPicPr>
        <xdr:cNvPr id="2" name="Picture 1">
          <a:extLst>
            <a:ext uri="{FF2B5EF4-FFF2-40B4-BE49-F238E27FC236}">
              <a16:creationId xmlns:a16="http://schemas.microsoft.com/office/drawing/2014/main" id="{4D35D10E-31C8-402B-AB1C-888C92D90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158" y="539751"/>
          <a:ext cx="2963758" cy="484789"/>
        </a:xfrm>
        <a:prstGeom prst="rect">
          <a:avLst/>
        </a:prstGeom>
      </xdr:spPr>
    </xdr:pic>
    <xdr:clientData/>
  </xdr:oneCellAnchor>
  <xdr:twoCellAnchor editAs="oneCell">
    <xdr:from>
      <xdr:col>6</xdr:col>
      <xdr:colOff>0</xdr:colOff>
      <xdr:row>3</xdr:row>
      <xdr:rowOff>111125</xdr:rowOff>
    </xdr:from>
    <xdr:to>
      <xdr:col>8</xdr:col>
      <xdr:colOff>461681</xdr:colOff>
      <xdr:row>6</xdr:row>
      <xdr:rowOff>45085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16A422-22B8-423B-ABCD-F164DFA14D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35466"/>
        <a:stretch/>
      </xdr:blipFill>
      <xdr:spPr>
        <a:xfrm>
          <a:off x="18278475" y="787400"/>
          <a:ext cx="2332663" cy="5054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id%207%20tab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InsightVM - USD"/>
      <sheetName val="Nexpose Pricing Table"/>
      <sheetName val="InsightVM &amp; IT+OT"/>
      <sheetName val="IVM &amp; IT+OT Price List"/>
      <sheetName val="ManagedVM - USD"/>
      <sheetName val="Nexpose - USD"/>
      <sheetName val="Nexpose Perp - USD"/>
      <sheetName val="TAM Services - USD"/>
      <sheetName val="Nexpose Consultant - USD"/>
      <sheetName val="Metasploit Pro - USD"/>
      <sheetName val="InsightAppSec - USD"/>
      <sheetName val="Managed AppSec - USD"/>
      <sheetName val="insightIDR - USD"/>
      <sheetName val="insightIDR GBB Packages - USD"/>
      <sheetName val="Insight One - USD"/>
      <sheetName val="MD&amp;R - USD"/>
      <sheetName val="Professional Services - USD"/>
      <sheetName val="ManagedVM Pricing Table"/>
      <sheetName val="InsightIDR GBB Pricing"/>
      <sheetName val="Legacy insightIDR Pricing Table"/>
      <sheetName val="ICON Add-On Price Sheet"/>
      <sheetName val="InsightConnect - USD"/>
      <sheetName val="ICON Add-On Promo - USD"/>
      <sheetName val="InsightOps - USD"/>
      <sheetName val="MDR Pricing Table"/>
      <sheetName val="AppSpider - USD"/>
      <sheetName val="InsightAppSec Pricing Table"/>
      <sheetName val="AppSpider PRO &amp; Ent"/>
      <sheetName val="insightUBA - USD"/>
      <sheetName val="AppSpider Pro Pricing Table"/>
      <sheetName val="InsightOps Pricing Table"/>
      <sheetName val="AppSpider Pricing Table "/>
      <sheetName val="UI Pricing Table"/>
    </sheetNames>
    <sheetDataSet>
      <sheetData sheetId="0" refreshError="1"/>
      <sheetData sheetId="1" refreshError="1"/>
      <sheetData sheetId="2" refreshError="1">
        <row r="21">
          <cell r="B21">
            <v>0</v>
          </cell>
          <cell r="E21">
            <v>25</v>
          </cell>
        </row>
        <row r="22">
          <cell r="B22">
            <v>256</v>
          </cell>
          <cell r="E22">
            <v>-6</v>
          </cell>
        </row>
        <row r="23">
          <cell r="B23">
            <v>512</v>
          </cell>
          <cell r="E23">
            <v>-2</v>
          </cell>
        </row>
        <row r="24">
          <cell r="B24">
            <v>1024</v>
          </cell>
          <cell r="E24">
            <v>-3</v>
          </cell>
        </row>
        <row r="25">
          <cell r="B25">
            <v>2048</v>
          </cell>
          <cell r="E25">
            <v>-3.5</v>
          </cell>
        </row>
        <row r="26">
          <cell r="B26">
            <v>5000</v>
          </cell>
          <cell r="E26">
            <v>-3.5</v>
          </cell>
        </row>
        <row r="27">
          <cell r="B27">
            <v>10000</v>
          </cell>
          <cell r="E27">
            <v>-2.5</v>
          </cell>
        </row>
        <row r="28">
          <cell r="B28">
            <v>20000</v>
          </cell>
          <cell r="E28">
            <v>-1.5</v>
          </cell>
        </row>
        <row r="29">
          <cell r="B29">
            <v>30000</v>
          </cell>
          <cell r="E29">
            <v>-0.5</v>
          </cell>
        </row>
        <row r="30">
          <cell r="B30">
            <v>200000</v>
          </cell>
          <cell r="E30">
            <v>-1.7</v>
          </cell>
        </row>
        <row r="31">
          <cell r="B31">
            <v>500000</v>
          </cell>
          <cell r="E31">
            <v>-0.25</v>
          </cell>
        </row>
        <row r="32">
          <cell r="B32">
            <v>1024000</v>
          </cell>
          <cell r="E32">
            <v>0.44999999999999996</v>
          </cell>
        </row>
        <row r="37">
          <cell r="B37">
            <v>0</v>
          </cell>
          <cell r="E37">
            <v>51</v>
          </cell>
        </row>
        <row r="38">
          <cell r="B38">
            <v>256</v>
          </cell>
          <cell r="E38">
            <v>-25.5</v>
          </cell>
        </row>
        <row r="39">
          <cell r="B39">
            <v>512</v>
          </cell>
          <cell r="E39">
            <v>-7.3666666666666671</v>
          </cell>
        </row>
        <row r="40">
          <cell r="B40">
            <v>1024</v>
          </cell>
          <cell r="E40">
            <v>-9.6333333333333329</v>
          </cell>
        </row>
        <row r="41">
          <cell r="B41">
            <v>2048</v>
          </cell>
          <cell r="E41">
            <v>-5.0999999999999996</v>
          </cell>
        </row>
        <row r="42">
          <cell r="B42">
            <v>5000</v>
          </cell>
          <cell r="E42">
            <v>-1.1333333333333333</v>
          </cell>
        </row>
        <row r="43">
          <cell r="B43">
            <v>10000</v>
          </cell>
          <cell r="E43">
            <v>0</v>
          </cell>
        </row>
        <row r="44">
          <cell r="B44">
            <v>20000</v>
          </cell>
          <cell r="E44">
            <v>0</v>
          </cell>
        </row>
        <row r="45">
          <cell r="B45">
            <v>50000</v>
          </cell>
          <cell r="E45">
            <v>0</v>
          </cell>
        </row>
        <row r="46">
          <cell r="B46">
            <v>1000000</v>
          </cell>
          <cell r="E4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74E22-CFEC-4D0D-8D9A-89D09B014AF1}">
  <dimension ref="A1:I35"/>
  <sheetViews>
    <sheetView tabSelected="1" zoomScale="70" zoomScaleNormal="70" workbookViewId="0">
      <selection activeCell="J30" sqref="J30"/>
    </sheetView>
  </sheetViews>
  <sheetFormatPr defaultRowHeight="15" x14ac:dyDescent="0.25"/>
  <cols>
    <col min="1" max="1" width="48" bestFit="1" customWidth="1"/>
    <col min="2" max="2" width="29.42578125" bestFit="1" customWidth="1"/>
    <col min="3" max="3" width="44.42578125" bestFit="1" customWidth="1"/>
    <col min="4" max="4" width="16.28515625" customWidth="1"/>
    <col min="5" max="5" width="15.42578125" customWidth="1"/>
    <col min="6" max="6" width="15.42578125" bestFit="1" customWidth="1"/>
    <col min="7" max="7" width="13" bestFit="1" customWidth="1"/>
    <col min="8" max="8" width="15" customWidth="1"/>
    <col min="9" max="9" width="17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23.25" x14ac:dyDescent="0.35">
      <c r="A3" s="1"/>
      <c r="B3" s="2" t="s">
        <v>0</v>
      </c>
      <c r="C3" s="3" t="s">
        <v>1</v>
      </c>
      <c r="D3" s="1"/>
      <c r="E3" s="1"/>
      <c r="F3" s="1"/>
      <c r="G3" s="1"/>
      <c r="H3" s="1"/>
      <c r="I3" s="1"/>
    </row>
    <row r="4" spans="1:9" ht="23.25" x14ac:dyDescent="0.35">
      <c r="A4" s="1"/>
      <c r="B4" s="2"/>
      <c r="C4" s="4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23.25" x14ac:dyDescent="0.35">
      <c r="A6" s="1"/>
      <c r="B6" s="1"/>
      <c r="C6" s="2"/>
      <c r="D6" s="3"/>
      <c r="E6" s="3"/>
      <c r="F6" s="3"/>
      <c r="G6" s="1"/>
      <c r="H6" s="1"/>
      <c r="I6" s="1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93.75" thickBot="1" x14ac:dyDescent="0.3">
      <c r="A8" s="5" t="s">
        <v>2</v>
      </c>
      <c r="B8" s="6" t="s">
        <v>3</v>
      </c>
      <c r="C8" s="6" t="s">
        <v>4</v>
      </c>
      <c r="D8" s="7" t="s">
        <v>5</v>
      </c>
      <c r="E8" s="7" t="s">
        <v>21</v>
      </c>
      <c r="F8" s="7" t="s">
        <v>22</v>
      </c>
      <c r="G8" s="8" t="s">
        <v>6</v>
      </c>
      <c r="H8" s="7" t="s">
        <v>21</v>
      </c>
      <c r="I8" s="7" t="s">
        <v>22</v>
      </c>
    </row>
    <row r="9" spans="1:9" ht="21" x14ac:dyDescent="0.35">
      <c r="A9" s="39" t="s">
        <v>7</v>
      </c>
      <c r="B9" s="42" t="s">
        <v>8</v>
      </c>
      <c r="C9" s="9">
        <v>128</v>
      </c>
      <c r="D9" s="10">
        <f t="shared" ref="D9:D28" si="0">G9/C9</f>
        <v>25</v>
      </c>
      <c r="E9" s="53">
        <v>0.17</v>
      </c>
      <c r="F9" s="10">
        <f t="shared" ref="F9" si="1">D9*(1-E9)*(1+0.75%)</f>
        <v>20.905625000000001</v>
      </c>
      <c r="G9" s="11">
        <f t="shared" ref="G9:G28" si="2">SUMPRODUCT(--((C9)&gt;=ThresholdIVM), ((C9)-ThresholdIVM), IVMPriceDeltaUSD) - SUMPRODUCT(--((0)&gt;=ThresholdIVM), ((0)-ThresholdIVM), IVMPriceDeltaUSD)</f>
        <v>3200</v>
      </c>
      <c r="H9" s="53">
        <v>0.17</v>
      </c>
      <c r="I9" s="10">
        <f t="shared" ref="I9:I28" si="3">G9*(1-H9)*(1+0.75%)</f>
        <v>2675.92</v>
      </c>
    </row>
    <row r="10" spans="1:9" ht="21" x14ac:dyDescent="0.35">
      <c r="A10" s="40"/>
      <c r="B10" s="43"/>
      <c r="C10" s="12">
        <v>256</v>
      </c>
      <c r="D10" s="13">
        <f t="shared" si="0"/>
        <v>25</v>
      </c>
      <c r="E10" s="54">
        <v>0.17</v>
      </c>
      <c r="F10" s="13">
        <f t="shared" ref="F10:F28" si="4">D10*(1-E10)*(1+0.75%)</f>
        <v>20.905625000000001</v>
      </c>
      <c r="G10" s="14">
        <f t="shared" si="2"/>
        <v>6400</v>
      </c>
      <c r="H10" s="54">
        <v>0.17</v>
      </c>
      <c r="I10" s="13">
        <f t="shared" si="3"/>
        <v>5351.84</v>
      </c>
    </row>
    <row r="11" spans="1:9" ht="21" x14ac:dyDescent="0.35">
      <c r="A11" s="40"/>
      <c r="B11" s="43"/>
      <c r="C11" s="15">
        <f>C10*2</f>
        <v>512</v>
      </c>
      <c r="D11" s="16">
        <f t="shared" si="0"/>
        <v>22</v>
      </c>
      <c r="E11" s="55">
        <v>0.17</v>
      </c>
      <c r="F11" s="16">
        <f t="shared" si="4"/>
        <v>18.39695</v>
      </c>
      <c r="G11" s="17">
        <f t="shared" si="2"/>
        <v>11264</v>
      </c>
      <c r="H11" s="55">
        <v>0.17</v>
      </c>
      <c r="I11" s="16">
        <f t="shared" si="3"/>
        <v>9419.2384000000002</v>
      </c>
    </row>
    <row r="12" spans="1:9" ht="21" x14ac:dyDescent="0.35">
      <c r="A12" s="40"/>
      <c r="B12" s="43"/>
      <c r="C12" s="12">
        <v>768</v>
      </c>
      <c r="D12" s="13">
        <f t="shared" si="0"/>
        <v>20.333333333333332</v>
      </c>
      <c r="E12" s="54">
        <v>0.17</v>
      </c>
      <c r="F12" s="13">
        <f t="shared" si="4"/>
        <v>17.003241666666668</v>
      </c>
      <c r="G12" s="14">
        <f t="shared" si="2"/>
        <v>15616</v>
      </c>
      <c r="H12" s="54">
        <v>0.17</v>
      </c>
      <c r="I12" s="13">
        <f t="shared" si="3"/>
        <v>13058.489599999999</v>
      </c>
    </row>
    <row r="13" spans="1:9" ht="21" x14ac:dyDescent="0.35">
      <c r="A13" s="40"/>
      <c r="B13" s="43"/>
      <c r="C13" s="15">
        <v>1024</v>
      </c>
      <c r="D13" s="16">
        <f t="shared" si="0"/>
        <v>19.5</v>
      </c>
      <c r="E13" s="55">
        <v>0.17</v>
      </c>
      <c r="F13" s="16">
        <f t="shared" si="4"/>
        <v>16.3063875</v>
      </c>
      <c r="G13" s="17">
        <f t="shared" si="2"/>
        <v>19968</v>
      </c>
      <c r="H13" s="55">
        <v>0.17</v>
      </c>
      <c r="I13" s="16">
        <f t="shared" si="3"/>
        <v>16697.7408</v>
      </c>
    </row>
    <row r="14" spans="1:9" ht="21" x14ac:dyDescent="0.35">
      <c r="A14" s="40"/>
      <c r="B14" s="43"/>
      <c r="C14" s="12">
        <v>1536</v>
      </c>
      <c r="D14" s="13">
        <f t="shared" si="0"/>
        <v>17.666666666666668</v>
      </c>
      <c r="E14" s="54">
        <v>0.17</v>
      </c>
      <c r="F14" s="13">
        <f t="shared" si="4"/>
        <v>14.773308333333334</v>
      </c>
      <c r="G14" s="14">
        <f t="shared" si="2"/>
        <v>27136</v>
      </c>
      <c r="H14" s="54">
        <v>0.17</v>
      </c>
      <c r="I14" s="13">
        <f t="shared" si="3"/>
        <v>22691.801599999999</v>
      </c>
    </row>
    <row r="15" spans="1:9" ht="21" x14ac:dyDescent="0.35">
      <c r="A15" s="40"/>
      <c r="B15" s="43"/>
      <c r="C15" s="15">
        <v>2048</v>
      </c>
      <c r="D15" s="16">
        <f t="shared" si="0"/>
        <v>16.75</v>
      </c>
      <c r="E15" s="55">
        <v>0.17</v>
      </c>
      <c r="F15" s="16">
        <f t="shared" si="4"/>
        <v>14.006768750000001</v>
      </c>
      <c r="G15" s="17">
        <f t="shared" si="2"/>
        <v>34304</v>
      </c>
      <c r="H15" s="55">
        <v>0.17</v>
      </c>
      <c r="I15" s="16">
        <f t="shared" si="3"/>
        <v>28685.862400000002</v>
      </c>
    </row>
    <row r="16" spans="1:9" ht="21" x14ac:dyDescent="0.35">
      <c r="A16" s="40"/>
      <c r="B16" s="43"/>
      <c r="C16" s="12">
        <v>2560</v>
      </c>
      <c r="D16" s="13">
        <f t="shared" si="0"/>
        <v>15.5</v>
      </c>
      <c r="E16" s="54">
        <v>0.17</v>
      </c>
      <c r="F16" s="13">
        <f t="shared" si="4"/>
        <v>12.9614875</v>
      </c>
      <c r="G16" s="14">
        <f t="shared" si="2"/>
        <v>39680</v>
      </c>
      <c r="H16" s="54">
        <v>0.17</v>
      </c>
      <c r="I16" s="13">
        <f t="shared" si="3"/>
        <v>33181.408000000003</v>
      </c>
    </row>
    <row r="17" spans="1:9" ht="21" x14ac:dyDescent="0.35">
      <c r="A17" s="40"/>
      <c r="B17" s="43"/>
      <c r="C17" s="15">
        <v>3072</v>
      </c>
      <c r="D17" s="16">
        <f t="shared" si="0"/>
        <v>14.666666666666666</v>
      </c>
      <c r="E17" s="55">
        <v>0.17</v>
      </c>
      <c r="F17" s="16">
        <f t="shared" si="4"/>
        <v>12.264633333333332</v>
      </c>
      <c r="G17" s="17">
        <f t="shared" si="2"/>
        <v>45056</v>
      </c>
      <c r="H17" s="55">
        <v>0.17</v>
      </c>
      <c r="I17" s="16">
        <f t="shared" si="3"/>
        <v>37676.953600000001</v>
      </c>
    </row>
    <row r="18" spans="1:9" ht="21" x14ac:dyDescent="0.35">
      <c r="A18" s="40"/>
      <c r="B18" s="43"/>
      <c r="C18" s="12">
        <v>3584</v>
      </c>
      <c r="D18" s="13">
        <f t="shared" si="0"/>
        <v>14.071428571428571</v>
      </c>
      <c r="E18" s="54">
        <v>0.17</v>
      </c>
      <c r="F18" s="13">
        <f t="shared" si="4"/>
        <v>11.766880357142856</v>
      </c>
      <c r="G18" s="14">
        <f t="shared" si="2"/>
        <v>50432</v>
      </c>
      <c r="H18" s="54">
        <v>0.17</v>
      </c>
      <c r="I18" s="13">
        <f t="shared" si="3"/>
        <v>42172.499199999998</v>
      </c>
    </row>
    <row r="19" spans="1:9" ht="21" x14ac:dyDescent="0.35">
      <c r="A19" s="40"/>
      <c r="B19" s="43"/>
      <c r="C19" s="15">
        <v>4096</v>
      </c>
      <c r="D19" s="16">
        <f t="shared" si="0"/>
        <v>13.625</v>
      </c>
      <c r="E19" s="55">
        <v>0.17</v>
      </c>
      <c r="F19" s="16">
        <f t="shared" si="4"/>
        <v>11.393565625000001</v>
      </c>
      <c r="G19" s="17">
        <f t="shared" si="2"/>
        <v>55808</v>
      </c>
      <c r="H19" s="55">
        <v>0.17</v>
      </c>
      <c r="I19" s="16">
        <f t="shared" si="3"/>
        <v>46668.044800000003</v>
      </c>
    </row>
    <row r="20" spans="1:9" ht="21" x14ac:dyDescent="0.35">
      <c r="A20" s="40"/>
      <c r="B20" s="43"/>
      <c r="C20" s="12">
        <v>4608</v>
      </c>
      <c r="D20" s="13">
        <f t="shared" si="0"/>
        <v>13.277777777777779</v>
      </c>
      <c r="E20" s="54">
        <v>0.17</v>
      </c>
      <c r="F20" s="13">
        <f t="shared" si="4"/>
        <v>11.103209722222223</v>
      </c>
      <c r="G20" s="14">
        <f t="shared" si="2"/>
        <v>61184</v>
      </c>
      <c r="H20" s="54">
        <v>0.17</v>
      </c>
      <c r="I20" s="13">
        <f t="shared" si="3"/>
        <v>51163.590400000001</v>
      </c>
    </row>
    <row r="21" spans="1:9" ht="21" x14ac:dyDescent="0.35">
      <c r="A21" s="40"/>
      <c r="B21" s="43"/>
      <c r="C21" s="15">
        <v>5120</v>
      </c>
      <c r="D21" s="16">
        <f t="shared" si="0"/>
        <v>12.91796875</v>
      </c>
      <c r="E21" s="55">
        <v>0.17</v>
      </c>
      <c r="F21" s="16">
        <f t="shared" si="4"/>
        <v>10.80232841796875</v>
      </c>
      <c r="G21" s="17">
        <f t="shared" si="2"/>
        <v>66140</v>
      </c>
      <c r="H21" s="55">
        <v>0.17</v>
      </c>
      <c r="I21" s="16">
        <f t="shared" si="3"/>
        <v>55307.921500000004</v>
      </c>
    </row>
    <row r="22" spans="1:9" ht="21" x14ac:dyDescent="0.35">
      <c r="A22" s="40"/>
      <c r="B22" s="43"/>
      <c r="C22" s="12">
        <v>6144</v>
      </c>
      <c r="D22" s="13">
        <f t="shared" si="0"/>
        <v>11.931640625</v>
      </c>
      <c r="E22" s="54">
        <v>0.17</v>
      </c>
      <c r="F22" s="13">
        <f t="shared" si="4"/>
        <v>9.9775361816406249</v>
      </c>
      <c r="G22" s="14">
        <f t="shared" si="2"/>
        <v>73308</v>
      </c>
      <c r="H22" s="54">
        <v>0.17</v>
      </c>
      <c r="I22" s="13">
        <f t="shared" si="3"/>
        <v>61301.982300000003</v>
      </c>
    </row>
    <row r="23" spans="1:9" ht="21" x14ac:dyDescent="0.35">
      <c r="A23" s="40"/>
      <c r="B23" s="43"/>
      <c r="C23" s="15">
        <v>7168</v>
      </c>
      <c r="D23" s="16">
        <f t="shared" si="0"/>
        <v>11.227120535714286</v>
      </c>
      <c r="E23" s="55">
        <v>0.17</v>
      </c>
      <c r="F23" s="16">
        <f t="shared" si="4"/>
        <v>9.3883988699776797</v>
      </c>
      <c r="G23" s="17">
        <f t="shared" si="2"/>
        <v>80476</v>
      </c>
      <c r="H23" s="55">
        <v>0.17</v>
      </c>
      <c r="I23" s="16">
        <f t="shared" si="3"/>
        <v>67296.04310000001</v>
      </c>
    </row>
    <row r="24" spans="1:9" ht="21" x14ac:dyDescent="0.35">
      <c r="A24" s="40"/>
      <c r="B24" s="43"/>
      <c r="C24" s="12">
        <v>8192</v>
      </c>
      <c r="D24" s="13">
        <f t="shared" si="0"/>
        <v>10.69873046875</v>
      </c>
      <c r="E24" s="54">
        <v>0.17</v>
      </c>
      <c r="F24" s="13">
        <f t="shared" si="4"/>
        <v>8.9465458862304672</v>
      </c>
      <c r="G24" s="14">
        <f t="shared" si="2"/>
        <v>87644</v>
      </c>
      <c r="H24" s="54">
        <v>0.17</v>
      </c>
      <c r="I24" s="13">
        <f t="shared" si="3"/>
        <v>73290.103899999987</v>
      </c>
    </row>
    <row r="25" spans="1:9" ht="21" x14ac:dyDescent="0.35">
      <c r="A25" s="40"/>
      <c r="B25" s="43"/>
      <c r="C25" s="15">
        <v>9216</v>
      </c>
      <c r="D25" s="16">
        <f t="shared" si="0"/>
        <v>10.287760416666666</v>
      </c>
      <c r="E25" s="55">
        <v>0.17</v>
      </c>
      <c r="F25" s="16">
        <f t="shared" si="4"/>
        <v>8.6028824544270837</v>
      </c>
      <c r="G25" s="17">
        <f t="shared" si="2"/>
        <v>94812</v>
      </c>
      <c r="H25" s="55">
        <v>0.17</v>
      </c>
      <c r="I25" s="16">
        <f t="shared" si="3"/>
        <v>79284.164699999994</v>
      </c>
    </row>
    <row r="26" spans="1:9" ht="21" x14ac:dyDescent="0.35">
      <c r="A26" s="40"/>
      <c r="B26" s="43"/>
      <c r="C26" s="12">
        <v>10240</v>
      </c>
      <c r="D26" s="13">
        <f t="shared" si="0"/>
        <v>9.900390625</v>
      </c>
      <c r="E26" s="54">
        <v>0.17</v>
      </c>
      <c r="F26" s="13">
        <f t="shared" si="4"/>
        <v>8.278954150390625</v>
      </c>
      <c r="G26" s="14">
        <f t="shared" si="2"/>
        <v>101380</v>
      </c>
      <c r="H26" s="54">
        <v>0.17</v>
      </c>
      <c r="I26" s="13">
        <f t="shared" si="3"/>
        <v>84776.4905</v>
      </c>
    </row>
    <row r="27" spans="1:9" ht="21" x14ac:dyDescent="0.35">
      <c r="A27" s="40"/>
      <c r="B27" s="43"/>
      <c r="C27" s="15">
        <v>15360</v>
      </c>
      <c r="D27" s="16">
        <f t="shared" si="0"/>
        <v>8.1002604166666661</v>
      </c>
      <c r="E27" s="55">
        <v>0.17</v>
      </c>
      <c r="F27" s="16">
        <f t="shared" si="4"/>
        <v>6.7736402669270834</v>
      </c>
      <c r="G27" s="17">
        <f t="shared" si="2"/>
        <v>124420</v>
      </c>
      <c r="H27" s="55">
        <v>0.17</v>
      </c>
      <c r="I27" s="16">
        <f t="shared" si="3"/>
        <v>104043.1145</v>
      </c>
    </row>
    <row r="28" spans="1:9" ht="21.75" thickBot="1" x14ac:dyDescent="0.4">
      <c r="A28" s="41"/>
      <c r="B28" s="44"/>
      <c r="C28" s="18">
        <v>20480</v>
      </c>
      <c r="D28" s="19">
        <f t="shared" si="0"/>
        <v>7.1650390625</v>
      </c>
      <c r="E28" s="56">
        <v>0.17</v>
      </c>
      <c r="F28" s="19">
        <f t="shared" si="4"/>
        <v>5.9915847900390631</v>
      </c>
      <c r="G28" s="20">
        <f t="shared" si="2"/>
        <v>146740</v>
      </c>
      <c r="H28" s="56">
        <v>0.17</v>
      </c>
      <c r="I28" s="19">
        <f t="shared" si="3"/>
        <v>122707.65650000001</v>
      </c>
    </row>
    <row r="29" spans="1:9" ht="24" thickBot="1" x14ac:dyDescent="0.3">
      <c r="A29" s="21"/>
      <c r="B29" s="22"/>
      <c r="C29" s="23"/>
      <c r="D29" s="24"/>
    </row>
    <row r="30" spans="1:9" ht="84.75" thickBot="1" x14ac:dyDescent="0.3">
      <c r="A30" s="39" t="s">
        <v>9</v>
      </c>
      <c r="B30" s="25" t="s">
        <v>10</v>
      </c>
      <c r="C30" s="26" t="s">
        <v>11</v>
      </c>
      <c r="D30" s="27" t="s">
        <v>12</v>
      </c>
    </row>
    <row r="31" spans="1:9" ht="105.75" thickBot="1" x14ac:dyDescent="0.3">
      <c r="A31" s="41"/>
      <c r="B31" s="28" t="s">
        <v>13</v>
      </c>
      <c r="C31" s="29" t="s">
        <v>14</v>
      </c>
      <c r="D31" s="30" t="s">
        <v>12</v>
      </c>
      <c r="E31" s="7" t="s">
        <v>21</v>
      </c>
      <c r="F31" s="7" t="s">
        <v>22</v>
      </c>
    </row>
    <row r="32" spans="1:9" x14ac:dyDescent="0.25">
      <c r="A32" s="45" t="s">
        <v>15</v>
      </c>
      <c r="B32" s="47" t="s">
        <v>16</v>
      </c>
      <c r="C32" s="49" t="s">
        <v>17</v>
      </c>
      <c r="D32" s="51">
        <v>5000</v>
      </c>
      <c r="E32" s="57">
        <v>0.17</v>
      </c>
      <c r="F32" s="51">
        <f t="shared" ref="F32" si="5">D32*(1-E32)*(1+0.75%)</f>
        <v>4181.125</v>
      </c>
    </row>
    <row r="33" spans="1:6" ht="15.75" thickBot="1" x14ac:dyDescent="0.3">
      <c r="A33" s="46"/>
      <c r="B33" s="48"/>
      <c r="C33" s="50"/>
      <c r="D33" s="52"/>
      <c r="E33" s="58"/>
      <c r="F33" s="52"/>
    </row>
    <row r="34" spans="1:6" ht="42.75" thickBot="1" x14ac:dyDescent="0.3">
      <c r="A34" s="31" t="s">
        <v>18</v>
      </c>
      <c r="B34" s="32" t="s">
        <v>19</v>
      </c>
      <c r="C34" s="33" t="s">
        <v>20</v>
      </c>
      <c r="D34" s="34">
        <v>15000</v>
      </c>
      <c r="E34" s="60">
        <v>0.17</v>
      </c>
      <c r="F34" s="59">
        <f t="shared" ref="F34" si="6">D34*(1-E34)*(1+0.75%)</f>
        <v>12543.375</v>
      </c>
    </row>
    <row r="35" spans="1:6" ht="21" x14ac:dyDescent="0.35">
      <c r="A35" s="35"/>
      <c r="B35" s="36"/>
      <c r="C35" s="37"/>
      <c r="D35" s="38"/>
      <c r="E35" s="38"/>
      <c r="F35" s="38"/>
    </row>
  </sheetData>
  <mergeCells count="9">
    <mergeCell ref="F32:F33"/>
    <mergeCell ref="A32:A33"/>
    <mergeCell ref="B32:B33"/>
    <mergeCell ref="C32:C33"/>
    <mergeCell ref="D32:D33"/>
    <mergeCell ref="E32:E33"/>
    <mergeCell ref="A9:A28"/>
    <mergeCell ref="B9:B28"/>
    <mergeCell ref="A30:A3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A379F120E4D34C900B1F9CBF9F4A6C" ma:contentTypeVersion="12" ma:contentTypeDescription="Create a new document." ma:contentTypeScope="" ma:versionID="e9e62c69b3744a17ee3f895d6a2e2a05">
  <xsd:schema xmlns:xsd="http://www.w3.org/2001/XMLSchema" xmlns:xs="http://www.w3.org/2001/XMLSchema" xmlns:p="http://schemas.microsoft.com/office/2006/metadata/properties" xmlns:ns2="d49607df-62b1-44c8-ae05-f867bd447054" xmlns:ns3="50d79ad7-2b78-4009-91b3-4c78fdfa03df" xmlns:ns4="32dfd837-a515-47de-a0ad-bb9dd77d3969" targetNamespace="http://schemas.microsoft.com/office/2006/metadata/properties" ma:root="true" ma:fieldsID="c3bf233b77adf15efec2d39c9aa65ee3" ns2:_="" ns3:_="" ns4:_="">
    <xsd:import namespace="d49607df-62b1-44c8-ae05-f867bd447054"/>
    <xsd:import namespace="50d79ad7-2b78-4009-91b3-4c78fdfa03df"/>
    <xsd:import namespace="32dfd837-a515-47de-a0ad-bb9dd77d3969"/>
    <xsd:element name="properties">
      <xsd:complexType>
        <xsd:sequence>
          <xsd:element name="documentManagement">
            <xsd:complexType>
              <xsd:all>
                <xsd:element ref="ns2:SolicitationNumber" minOccurs="0"/>
                <xsd:element ref="ns2:FileExt" minOccurs="0"/>
                <xsd:element ref="ns2:SubmissionId" minOccurs="0"/>
                <xsd:element ref="ns2:DocType" minOccurs="0"/>
                <xsd:element ref="ns2:ContentVersionUrl" minOccurs="0"/>
                <xsd:element ref="ns2:VendorName" minOccurs="0"/>
                <xsd:element ref="ns2:ResponseSalesforceId" minOccurs="0"/>
                <xsd:element ref="ns2:VendorSalesforceId" minOccurs="0"/>
                <xsd:element ref="ns3:ContractModel" minOccurs="0"/>
                <xsd:element ref="ns4:Contract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9607df-62b1-44c8-ae05-f867bd447054" elementFormDefault="qualified">
    <xsd:import namespace="http://schemas.microsoft.com/office/2006/documentManagement/types"/>
    <xsd:import namespace="http://schemas.microsoft.com/office/infopath/2007/PartnerControls"/>
    <xsd:element name="SolicitationNumber" ma:index="8" nillable="true" ma:displayName="Solicitation Number" ma:description="Unique ID of the solicitation the document is associated with." ma:internalName="SolicitationNumber">
      <xsd:simpleType>
        <xsd:restriction base="dms:Text"/>
      </xsd:simpleType>
    </xsd:element>
    <xsd:element name="FileExt" ma:index="9" nillable="true" ma:displayName="File Ext" ma:internalName="FileExt">
      <xsd:simpleType>
        <xsd:restriction base="dms:Text">
          <xsd:maxLength value="255"/>
        </xsd:restriction>
      </xsd:simpleType>
    </xsd:element>
    <xsd:element name="SubmissionId" ma:index="10" nillable="true" ma:displayName="Submission Id" ma:internalName="SubmissionId">
      <xsd:simpleType>
        <xsd:restriction base="dms:Text">
          <xsd:maxLength value="255"/>
        </xsd:restriction>
      </xsd:simpleType>
    </xsd:element>
    <xsd:element name="DocType" ma:index="11" nillable="true" ma:displayName="Doc Type" ma:default="Contract Document" ma:format="Dropdown" ma:internalName="DocType">
      <xsd:simpleType>
        <xsd:union memberTypes="dms:Text">
          <xsd:simpleType>
            <xsd:restriction base="dms:Choice">
              <xsd:enumeration value="Contract Document"/>
              <xsd:enumeration value="Correspondence"/>
              <xsd:enumeration value="Cost Avoidance"/>
              <xsd:enumeration value="Exception Matrix"/>
              <xsd:enumeration value="Exhibit A – Vendor Information Form"/>
              <xsd:enumeration value="Exhibit B – Vendor History and Experience"/>
              <xsd:enumeration value="Exhibit C – Contract Marketing and Support Plan"/>
              <xsd:enumeration value="HUB Subcontracting Plan"/>
              <xsd:enumeration value="Manufacturer Authorization Letter"/>
              <xsd:enumeration value="Non-Disclosure Agreement"/>
              <xsd:enumeration value="Pricing Sheet"/>
              <xsd:enumeration value="Respondent Release of Liability for Reference"/>
              <xsd:enumeration value="Service agreements, etc."/>
              <xsd:enumeration value="Vendor Response"/>
              <xsd:enumeration value="Vendor Status Check"/>
              <xsd:enumeration value="Vendor’s Canceled Contract"/>
              <xsd:enumeration value="Working/Backup"/>
            </xsd:restriction>
          </xsd:simpleType>
        </xsd:union>
      </xsd:simpleType>
    </xsd:element>
    <xsd:element name="ContentVersionUrl" ma:index="12" nillable="true" ma:displayName="Content Version Url" ma:internalName="ContentVersionUrl">
      <xsd:simpleType>
        <xsd:restriction base="dms:Text">
          <xsd:maxLength value="255"/>
        </xsd:restriction>
      </xsd:simpleType>
    </xsd:element>
    <xsd:element name="VendorName" ma:index="13" nillable="true" ma:displayName="Vendor Name" ma:internalName="VendorName">
      <xsd:simpleType>
        <xsd:restriction base="dms:Text">
          <xsd:maxLength value="255"/>
        </xsd:restriction>
      </xsd:simpleType>
    </xsd:element>
    <xsd:element name="ResponseSalesforceId" ma:index="14" nillable="true" ma:displayName="Response Salesforce Id" ma:internalName="ResponseSalesforceId">
      <xsd:simpleType>
        <xsd:restriction base="dms:Text">
          <xsd:maxLength value="255"/>
        </xsd:restriction>
      </xsd:simpleType>
    </xsd:element>
    <xsd:element name="VendorSalesforceId" ma:index="15" nillable="true" ma:displayName="Vendor Salesforce Id" ma:internalName="VendorSalesforce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79ad7-2b78-4009-91b3-4c78fdfa03df" elementFormDefault="qualified">
    <xsd:import namespace="http://schemas.microsoft.com/office/2006/documentManagement/types"/>
    <xsd:import namespace="http://schemas.microsoft.com/office/infopath/2007/PartnerControls"/>
    <xsd:element name="ContractModel" ma:index="16" nillable="true" ma:displayName="Contract Model" ma:internalName="ContractModel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fd837-a515-47de-a0ad-bb9dd77d3969" elementFormDefault="qualified">
    <xsd:import namespace="http://schemas.microsoft.com/office/2006/documentManagement/types"/>
    <xsd:import namespace="http://schemas.microsoft.com/office/infopath/2007/PartnerControls"/>
    <xsd:element name="ContractNumber" ma:index="19" nillable="true" ma:displayName="Contract Number" ma:internalName="Contract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ndorName xmlns="d49607df-62b1-44c8-ae05-f867bd447054">Critical Start, Inc.</VendorName>
    <SubmissionId xmlns="d49607df-62b1-44c8-ae05-f867bd447054">1332</SubmissionId>
    <SolicitationNumber xmlns="d49607df-62b1-44c8-ae05-f867bd447054">DIR-CPO-TMP-550</SolicitationNumber>
    <ResponseSalesforceId xmlns="d49607df-62b1-44c8-ae05-f867bd447054">a3ot00000006fPnAAI</ResponseSalesforceId>
    <FileExt xmlns="d49607df-62b1-44c8-ae05-f867bd447054" xsi:nil="true"/>
    <ContractNumber xmlns="32dfd837-a515-47de-a0ad-bb9dd77d3969">DIR-CPO-4851</ContractNumber>
    <ContractModel xmlns="50d79ad7-2b78-4009-91b3-4c78fdfa03df" xsi:nil="true"/>
    <VendorSalesforceId xmlns="d49607df-62b1-44c8-ae05-f867bd447054" xsi:nil="true"/>
    <ContentVersionUrl xmlns="d49607df-62b1-44c8-ae05-f867bd447054" xsi:nil="true"/>
    <DocType xmlns="d49607df-62b1-44c8-ae05-f867bd447054">Contract Document</DocType>
  </documentManagement>
</p:properties>
</file>

<file path=customXml/itemProps1.xml><?xml version="1.0" encoding="utf-8"?>
<ds:datastoreItem xmlns:ds="http://schemas.openxmlformats.org/officeDocument/2006/customXml" ds:itemID="{62CAC46E-3B79-42DD-A47B-0409EF9DAA8B}"/>
</file>

<file path=customXml/itemProps2.xml><?xml version="1.0" encoding="utf-8"?>
<ds:datastoreItem xmlns:ds="http://schemas.openxmlformats.org/officeDocument/2006/customXml" ds:itemID="{662D4198-8CCC-4806-B57D-2A8DF337F346}"/>
</file>

<file path=customXml/itemProps3.xml><?xml version="1.0" encoding="utf-8"?>
<ds:datastoreItem xmlns:ds="http://schemas.openxmlformats.org/officeDocument/2006/customXml" ds:itemID="{7B0A5A6C-C58B-4A8E-A06C-80F66448AD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Nexpose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 One Source</dc:creator>
  <cp:lastModifiedBy>Tx One Source</cp:lastModifiedBy>
  <dcterms:created xsi:type="dcterms:W3CDTF">2021-11-22T21:39:25Z</dcterms:created>
  <dcterms:modified xsi:type="dcterms:W3CDTF">2021-11-22T21:49:30Z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0x01010013A379F120E4D34C900B1F9CBF9F4A6C</vt:lpwstr>
  </property>
  <property fmtid="{D5CDD505-2E9C-101B-9397-08002B2CF9AE}" pid="3" name="_docset_NoMedatataSyncRequired">
    <vt:lpwstr>False</vt:lpwstr>
  </property>
</Properties>
</file>