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\D\Documentos Grupo Elektra\BAZ\Transparencia\Tasas\"/>
    </mc:Choice>
  </mc:AlternateContent>
  <xr:revisionPtr revIDLastSave="0" documentId="13_ncr:1_{B63AC1F0-368E-475B-B0B9-0E4BB1FF956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ronograma_Ejemplo" sheetId="1" r:id="rId1"/>
    <sheet name="DIAS" sheetId="2" state="hidden" r:id="rId2"/>
    <sheet name="SD" sheetId="3" state="hidden" r:id="rId3"/>
  </sheets>
  <definedNames>
    <definedName name="_xlnm._FilterDatabase" localSheetId="1" hidden="1">DIAS!$A$1:$B$228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C9" i="1"/>
  <c r="B14" i="1" l="1"/>
  <c r="B17" i="1"/>
  <c r="D17" i="1" s="1"/>
  <c r="C13" i="1" s="1"/>
  <c r="C5" i="1" s="1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  <c r="C6" i="1" l="1"/>
  <c r="C17" i="1"/>
  <c r="E17" i="1" s="1"/>
  <c r="B13" i="1"/>
  <c r="B18" i="1"/>
  <c r="C18" i="1"/>
  <c r="D18" i="1" l="1"/>
  <c r="E18" i="1" s="1"/>
  <c r="F18" i="1" s="1"/>
  <c r="F17" i="1"/>
  <c r="B19" i="1"/>
  <c r="D19" i="1" s="1"/>
  <c r="C19" i="1" l="1"/>
  <c r="B20" i="1"/>
  <c r="D20" i="1" s="1"/>
  <c r="G17" i="1"/>
  <c r="I17" i="1" s="1"/>
  <c r="J17" i="1" l="1"/>
  <c r="E19" i="1"/>
  <c r="C20" i="1"/>
  <c r="B21" i="1"/>
  <c r="D21" i="1" s="1"/>
  <c r="G18" i="1"/>
  <c r="I18" i="1" s="1"/>
  <c r="J18" i="1" s="1"/>
  <c r="E20" i="1" l="1"/>
  <c r="F20" i="1" s="1"/>
  <c r="C21" i="1"/>
  <c r="F19" i="1"/>
  <c r="B22" i="1"/>
  <c r="D22" i="1" s="1"/>
  <c r="B23" i="1" l="1"/>
  <c r="D23" i="1" s="1"/>
  <c r="G19" i="1"/>
  <c r="I19" i="1" s="1"/>
  <c r="E21" i="1"/>
  <c r="C22" i="1"/>
  <c r="G20" i="1" l="1"/>
  <c r="I20" i="1" s="1"/>
  <c r="J20" i="1" s="1"/>
  <c r="F21" i="1"/>
  <c r="J19" i="1"/>
  <c r="B24" i="1"/>
  <c r="D24" i="1" s="1"/>
  <c r="E22" i="1"/>
  <c r="F22" i="1" s="1"/>
  <c r="C23" i="1"/>
  <c r="E23" i="1" l="1"/>
  <c r="F23" i="1" s="1"/>
  <c r="C24" i="1"/>
  <c r="B25" i="1"/>
  <c r="D25" i="1" s="1"/>
  <c r="G21" i="1"/>
  <c r="I21" i="1" s="1"/>
  <c r="J21" i="1" l="1"/>
  <c r="B26" i="1"/>
  <c r="D26" i="1" s="1"/>
  <c r="G22" i="1"/>
  <c r="I22" i="1" s="1"/>
  <c r="J22" i="1" s="1"/>
  <c r="E24" i="1"/>
  <c r="F24" i="1" s="1"/>
  <c r="C25" i="1"/>
  <c r="G23" i="1" l="1"/>
  <c r="I23" i="1" s="1"/>
  <c r="J23" i="1" s="1"/>
  <c r="E25" i="1"/>
  <c r="F25" i="1" s="1"/>
  <c r="C26" i="1"/>
  <c r="B27" i="1"/>
  <c r="D27" i="1" s="1"/>
  <c r="G24" i="1" l="1"/>
  <c r="I24" i="1" s="1"/>
  <c r="J24" i="1" s="1"/>
  <c r="B28" i="1"/>
  <c r="E26" i="1"/>
  <c r="F26" i="1" s="1"/>
  <c r="C27" i="1"/>
  <c r="D28" i="1" l="1"/>
  <c r="C29" i="1" s="1"/>
  <c r="B29" i="1"/>
  <c r="G25" i="1"/>
  <c r="I25" i="1" s="1"/>
  <c r="J25" i="1" s="1"/>
  <c r="E27" i="1"/>
  <c r="F27" i="1" s="1"/>
  <c r="C28" i="1"/>
  <c r="E28" i="1" l="1"/>
  <c r="F28" i="1" s="1"/>
  <c r="D29" i="1"/>
  <c r="B30" i="1"/>
  <c r="G26" i="1"/>
  <c r="I26" i="1" s="1"/>
  <c r="J26" i="1" s="1"/>
  <c r="D30" i="1" l="1"/>
  <c r="C31" i="1" s="1"/>
  <c r="B31" i="1"/>
  <c r="C30" i="1"/>
  <c r="E29" i="1"/>
  <c r="G27" i="1"/>
  <c r="I27" i="1" s="1"/>
  <c r="J27" i="1" s="1"/>
  <c r="F29" i="1" l="1"/>
  <c r="E30" i="1"/>
  <c r="F30" i="1" s="1"/>
  <c r="D31" i="1"/>
  <c r="B32" i="1"/>
  <c r="G28" i="1"/>
  <c r="I28" i="1" s="1"/>
  <c r="J28" i="1" s="1"/>
  <c r="C32" i="1" l="1"/>
  <c r="E31" i="1"/>
  <c r="F31" i="1" s="1"/>
  <c r="D32" i="1"/>
  <c r="B33" i="1"/>
  <c r="G29" i="1"/>
  <c r="I29" i="1" s="1"/>
  <c r="J29" i="1" s="1"/>
  <c r="M17" i="1"/>
  <c r="H17" i="1"/>
  <c r="D33" i="1" l="1"/>
  <c r="B34" i="1"/>
  <c r="C33" i="1"/>
  <c r="E32" i="1"/>
  <c r="G30" i="1"/>
  <c r="I30" i="1" s="1"/>
  <c r="J30" i="1" s="1"/>
  <c r="G31" i="1" l="1"/>
  <c r="I31" i="1" s="1"/>
  <c r="J31" i="1" s="1"/>
  <c r="F32" i="1"/>
  <c r="D34" i="1"/>
  <c r="B35" i="1"/>
  <c r="C34" i="1"/>
  <c r="E33" i="1"/>
  <c r="F33" i="1" s="1"/>
  <c r="D35" i="1" l="1"/>
  <c r="B36" i="1"/>
  <c r="C35" i="1"/>
  <c r="E34" i="1"/>
  <c r="F34" i="1" s="1"/>
  <c r="G32" i="1"/>
  <c r="I32" i="1" s="1"/>
  <c r="J32" i="1" l="1"/>
  <c r="D36" i="1"/>
  <c r="B37" i="1"/>
  <c r="C36" i="1"/>
  <c r="E35" i="1"/>
  <c r="G33" i="1"/>
  <c r="I33" i="1" s="1"/>
  <c r="J33" i="1" s="1"/>
  <c r="D37" i="1" l="1"/>
  <c r="C38" i="1" s="1"/>
  <c r="B38" i="1"/>
  <c r="G34" i="1"/>
  <c r="I34" i="1" s="1"/>
  <c r="F35" i="1"/>
  <c r="C37" i="1"/>
  <c r="E36" i="1"/>
  <c r="F36" i="1" s="1"/>
  <c r="G35" i="1" l="1"/>
  <c r="I35" i="1" s="1"/>
  <c r="J35" i="1" s="1"/>
  <c r="J34" i="1"/>
  <c r="D38" i="1"/>
  <c r="C39" i="1" s="1"/>
  <c r="B39" i="1"/>
  <c r="E37" i="1"/>
  <c r="F37" i="1" s="1"/>
  <c r="D39" i="1" l="1"/>
  <c r="B40" i="1"/>
  <c r="G36" i="1"/>
  <c r="I36" i="1" s="1"/>
  <c r="E38" i="1"/>
  <c r="F38" i="1" s="1"/>
  <c r="D40" i="1" l="1"/>
  <c r="C41" i="1" s="1"/>
  <c r="B41" i="1"/>
  <c r="G37" i="1"/>
  <c r="I37" i="1" s="1"/>
  <c r="J37" i="1" s="1"/>
  <c r="C40" i="1"/>
  <c r="E39" i="1"/>
  <c r="F39" i="1" s="1"/>
  <c r="J36" i="1"/>
  <c r="G38" i="1" l="1"/>
  <c r="I38" i="1" s="1"/>
  <c r="J38" i="1" s="1"/>
  <c r="E40" i="1"/>
  <c r="F40" i="1" s="1"/>
  <c r="D41" i="1"/>
  <c r="B42" i="1"/>
  <c r="G39" i="1" l="1"/>
  <c r="I39" i="1" s="1"/>
  <c r="J39" i="1" s="1"/>
  <c r="D42" i="1"/>
  <c r="B43" i="1"/>
  <c r="C42" i="1"/>
  <c r="E41" i="1"/>
  <c r="G40" i="1" l="1"/>
  <c r="I40" i="1" s="1"/>
  <c r="J40" i="1" s="1"/>
  <c r="C43" i="1"/>
  <c r="E42" i="1"/>
  <c r="F42" i="1" s="1"/>
  <c r="F41" i="1"/>
  <c r="D43" i="1"/>
  <c r="B44" i="1"/>
  <c r="C44" i="1" l="1"/>
  <c r="E43" i="1"/>
  <c r="F43" i="1" s="1"/>
  <c r="D44" i="1"/>
  <c r="B45" i="1"/>
  <c r="G41" i="1"/>
  <c r="I41" i="1" s="1"/>
  <c r="G42" i="1" l="1"/>
  <c r="I42" i="1" s="1"/>
  <c r="J42" i="1" s="1"/>
  <c r="C45" i="1"/>
  <c r="E44" i="1"/>
  <c r="J41" i="1"/>
  <c r="D45" i="1"/>
  <c r="B46" i="1"/>
  <c r="G43" i="1" l="1"/>
  <c r="I43" i="1" s="1"/>
  <c r="J43" i="1" s="1"/>
  <c r="D46" i="1"/>
  <c r="B47" i="1"/>
  <c r="F44" i="1"/>
  <c r="C46" i="1"/>
  <c r="E45" i="1"/>
  <c r="F45" i="1" s="1"/>
  <c r="D47" i="1" l="1"/>
  <c r="B48" i="1"/>
  <c r="G44" i="1"/>
  <c r="I44" i="1" s="1"/>
  <c r="C47" i="1"/>
  <c r="E46" i="1"/>
  <c r="F46" i="1" s="1"/>
  <c r="J44" i="1" l="1"/>
  <c r="G45" i="1"/>
  <c r="I45" i="1" s="1"/>
  <c r="J45" i="1" s="1"/>
  <c r="D48" i="1"/>
  <c r="B49" i="1"/>
  <c r="C48" i="1"/>
  <c r="E47" i="1"/>
  <c r="F47" i="1" s="1"/>
  <c r="B50" i="1" l="1"/>
  <c r="D49" i="1"/>
  <c r="C49" i="1"/>
  <c r="E48" i="1"/>
  <c r="F48" i="1" s="1"/>
  <c r="G46" i="1"/>
  <c r="I46" i="1" s="1"/>
  <c r="J46" i="1" s="1"/>
  <c r="G47" i="1" l="1"/>
  <c r="I47" i="1" s="1"/>
  <c r="J47" i="1" s="1"/>
  <c r="E49" i="1"/>
  <c r="F49" i="1" s="1"/>
  <c r="C50" i="1"/>
  <c r="D50" i="1"/>
  <c r="B51" i="1"/>
  <c r="G48" i="1" l="1"/>
  <c r="I48" i="1" s="1"/>
  <c r="J48" i="1" s="1"/>
  <c r="D51" i="1"/>
  <c r="B52" i="1"/>
  <c r="D52" i="1" s="1"/>
  <c r="C51" i="1"/>
  <c r="E50" i="1"/>
  <c r="F50" i="1" s="1"/>
  <c r="G49" i="1" l="1"/>
  <c r="I49" i="1" s="1"/>
  <c r="J49" i="1" s="1"/>
  <c r="C52" i="1"/>
  <c r="E52" i="1" s="1"/>
  <c r="E51" i="1"/>
  <c r="F51" i="1" s="1"/>
  <c r="G50" i="1" l="1"/>
  <c r="I50" i="1" s="1"/>
  <c r="J50" i="1" s="1"/>
  <c r="F52" i="1"/>
  <c r="E53" i="1"/>
  <c r="G51" i="1" l="1"/>
  <c r="I51" i="1" s="1"/>
  <c r="J51" i="1" s="1"/>
  <c r="F53" i="1"/>
  <c r="G52" i="1" l="1"/>
  <c r="I52" i="1" s="1"/>
  <c r="J52" i="1" l="1"/>
  <c r="I53" i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K17" i="1" l="1"/>
  <c r="S17" i="1" s="1"/>
  <c r="C10" i="1"/>
  <c r="Q40" i="1"/>
  <c r="Q41" i="1" s="1"/>
  <c r="L17" i="1" l="1"/>
  <c r="R17" i="1" s="1"/>
  <c r="Q42" i="1"/>
  <c r="H18" i="1"/>
  <c r="M18" i="1"/>
  <c r="K18" i="1" s="1"/>
  <c r="L18" i="1" s="1"/>
  <c r="R18" i="1" s="1"/>
  <c r="S18" i="1" l="1"/>
  <c r="Q43" i="1"/>
  <c r="Q44" i="1" l="1"/>
  <c r="H19" i="1"/>
  <c r="M19" i="1"/>
  <c r="K19" i="1" s="1"/>
  <c r="L19" i="1" s="1"/>
  <c r="R19" i="1" s="1"/>
  <c r="S19" i="1" l="1"/>
  <c r="Q45" i="1"/>
  <c r="Q46" i="1" l="1"/>
  <c r="M20" i="1"/>
  <c r="K20" i="1" s="1"/>
  <c r="L20" i="1" s="1"/>
  <c r="R20" i="1" s="1"/>
  <c r="H20" i="1"/>
  <c r="S20" i="1" l="1"/>
  <c r="M21" i="1" s="1"/>
  <c r="K21" i="1" s="1"/>
  <c r="L21" i="1" s="1"/>
  <c r="R21" i="1" s="1"/>
  <c r="Q47" i="1"/>
  <c r="H21" i="1" l="1"/>
  <c r="Q48" i="1"/>
  <c r="S21" i="1"/>
  <c r="H22" i="1" l="1"/>
  <c r="M22" i="1"/>
  <c r="K22" i="1" s="1"/>
  <c r="L22" i="1" s="1"/>
  <c r="R22" i="1" s="1"/>
  <c r="Q49" i="1"/>
  <c r="Q50" i="1" l="1"/>
  <c r="S22" i="1"/>
  <c r="Q51" i="1" l="1"/>
  <c r="H23" i="1"/>
  <c r="M23" i="1"/>
  <c r="K23" i="1" s="1"/>
  <c r="L23" i="1" s="1"/>
  <c r="R23" i="1" s="1"/>
  <c r="Q52" i="1" l="1"/>
  <c r="S23" i="1"/>
  <c r="M24" i="1" l="1"/>
  <c r="K24" i="1" s="1"/>
  <c r="L24" i="1" s="1"/>
  <c r="R24" i="1" s="1"/>
  <c r="H24" i="1"/>
  <c r="S24" i="1" l="1"/>
  <c r="M25" i="1" l="1"/>
  <c r="K25" i="1" s="1"/>
  <c r="L25" i="1" s="1"/>
  <c r="R25" i="1" s="1"/>
  <c r="H25" i="1"/>
  <c r="S25" i="1" l="1"/>
  <c r="M26" i="1" l="1"/>
  <c r="K26" i="1" s="1"/>
  <c r="H26" i="1"/>
  <c r="S26" i="1" l="1"/>
  <c r="L26" i="1" s="1"/>
  <c r="R26" i="1" s="1"/>
  <c r="H27" i="1" l="1"/>
  <c r="M27" i="1"/>
  <c r="K27" i="1" s="1"/>
  <c r="L27" i="1" s="1"/>
  <c r="R27" i="1" s="1"/>
  <c r="S27" i="1" l="1"/>
  <c r="M28" i="1" l="1"/>
  <c r="K28" i="1" s="1"/>
  <c r="S28" i="1" s="1"/>
  <c r="H28" i="1"/>
  <c r="L28" i="1" l="1"/>
  <c r="R28" i="1" s="1"/>
  <c r="M29" i="1"/>
  <c r="K29" i="1" s="1"/>
  <c r="L29" i="1" s="1"/>
  <c r="R29" i="1" s="1"/>
  <c r="H29" i="1"/>
  <c r="S29" i="1" l="1"/>
  <c r="H30" i="1" l="1"/>
  <c r="M30" i="1"/>
  <c r="K30" i="1" s="1"/>
  <c r="L30" i="1" s="1"/>
  <c r="R30" i="1" s="1"/>
  <c r="S30" i="1" l="1"/>
  <c r="M31" i="1" l="1"/>
  <c r="K31" i="1" s="1"/>
  <c r="L31" i="1" s="1"/>
  <c r="R31" i="1" s="1"/>
  <c r="H31" i="1"/>
  <c r="S31" i="1" l="1"/>
  <c r="M32" i="1" l="1"/>
  <c r="K32" i="1" s="1"/>
  <c r="L32" i="1" s="1"/>
  <c r="R32" i="1" s="1"/>
  <c r="H32" i="1"/>
  <c r="S32" i="1" l="1"/>
  <c r="H33" i="1" l="1"/>
  <c r="M33" i="1"/>
  <c r="K33" i="1" s="1"/>
  <c r="L33" i="1" s="1"/>
  <c r="R33" i="1" s="1"/>
  <c r="S33" i="1" l="1"/>
  <c r="H34" i="1" l="1"/>
  <c r="M34" i="1"/>
  <c r="K34" i="1" s="1"/>
  <c r="S34" i="1" s="1"/>
  <c r="L34" i="1" l="1"/>
  <c r="R34" i="1" s="1"/>
  <c r="M35" i="1"/>
  <c r="K35" i="1" s="1"/>
  <c r="L35" i="1" s="1"/>
  <c r="R35" i="1" s="1"/>
  <c r="H35" i="1"/>
  <c r="S35" i="1" l="1"/>
  <c r="H36" i="1" l="1"/>
  <c r="M36" i="1"/>
  <c r="K36" i="1" l="1"/>
  <c r="L36" i="1" l="1"/>
  <c r="S36" i="1"/>
  <c r="H37" i="1" l="1"/>
  <c r="M37" i="1"/>
  <c r="R36" i="1"/>
  <c r="K37" i="1" l="1"/>
  <c r="L37" i="1" l="1"/>
  <c r="S37" i="1"/>
  <c r="M38" i="1" l="1"/>
  <c r="H38" i="1"/>
  <c r="R37" i="1"/>
  <c r="K38" i="1" l="1"/>
  <c r="L38" i="1" l="1"/>
  <c r="S38" i="1"/>
  <c r="H39" i="1" l="1"/>
  <c r="M39" i="1"/>
  <c r="R38" i="1"/>
  <c r="K39" i="1" l="1"/>
  <c r="L39" i="1" l="1"/>
  <c r="S39" i="1"/>
  <c r="H40" i="1" l="1"/>
  <c r="M40" i="1"/>
  <c r="K40" i="1" s="1"/>
  <c r="S40" i="1" s="1"/>
  <c r="R39" i="1"/>
  <c r="L40" i="1" l="1"/>
  <c r="H41" i="1"/>
  <c r="M41" i="1"/>
  <c r="K41" i="1" s="1"/>
  <c r="L41" i="1" s="1"/>
  <c r="R41" i="1" s="1"/>
  <c r="S41" i="1" l="1"/>
  <c r="R40" i="1"/>
  <c r="M42" i="1" l="1"/>
  <c r="K42" i="1" s="1"/>
  <c r="H42" i="1"/>
  <c r="L42" i="1" l="1"/>
  <c r="R42" i="1" s="1"/>
  <c r="S42" i="1"/>
  <c r="M43" i="1" s="1"/>
  <c r="K43" i="1" s="1"/>
  <c r="L43" i="1" s="1"/>
  <c r="R43" i="1" s="1"/>
  <c r="H43" i="1" l="1"/>
  <c r="S43" i="1"/>
  <c r="M44" i="1" l="1"/>
  <c r="K44" i="1" s="1"/>
  <c r="L44" i="1" s="1"/>
  <c r="R44" i="1" s="1"/>
  <c r="H44" i="1"/>
  <c r="S44" i="1" l="1"/>
  <c r="H45" i="1" l="1"/>
  <c r="M45" i="1"/>
  <c r="K45" i="1" s="1"/>
  <c r="L45" i="1" s="1"/>
  <c r="R45" i="1" s="1"/>
  <c r="S45" i="1" l="1"/>
  <c r="H46" i="1" l="1"/>
  <c r="M46" i="1"/>
  <c r="K46" i="1" s="1"/>
  <c r="L46" i="1" s="1"/>
  <c r="R46" i="1" s="1"/>
  <c r="S46" i="1" l="1"/>
  <c r="H47" i="1" l="1"/>
  <c r="M47" i="1"/>
  <c r="K47" i="1" s="1"/>
  <c r="L47" i="1" s="1"/>
  <c r="R47" i="1" s="1"/>
  <c r="S47" i="1" l="1"/>
  <c r="H48" i="1" l="1"/>
  <c r="M48" i="1"/>
  <c r="K48" i="1" s="1"/>
  <c r="L48" i="1" s="1"/>
  <c r="R48" i="1" s="1"/>
  <c r="S48" i="1" l="1"/>
  <c r="H49" i="1" l="1"/>
  <c r="M49" i="1"/>
  <c r="K49" i="1" s="1"/>
  <c r="L49" i="1" s="1"/>
  <c r="R49" i="1" s="1"/>
  <c r="S49" i="1" l="1"/>
  <c r="H50" i="1" l="1"/>
  <c r="M50" i="1"/>
  <c r="K50" i="1" s="1"/>
  <c r="L50" i="1" s="1"/>
  <c r="R50" i="1" s="1"/>
  <c r="S50" i="1" l="1"/>
  <c r="H51" i="1" l="1"/>
  <c r="M51" i="1"/>
  <c r="K51" i="1" s="1"/>
  <c r="L51" i="1" s="1"/>
  <c r="R51" i="1" s="1"/>
  <c r="S51" i="1" l="1"/>
  <c r="H52" i="1" l="1"/>
  <c r="M52" i="1"/>
  <c r="K52" i="1" l="1"/>
  <c r="L55" i="1"/>
  <c r="S52" i="1" l="1"/>
  <c r="L52" i="1" s="1"/>
  <c r="R52" i="1" l="1"/>
  <c r="L56" i="1" s="1"/>
  <c r="L54" i="1"/>
</calcChain>
</file>

<file path=xl/sharedStrings.xml><?xml version="1.0" encoding="utf-8"?>
<sst xmlns="http://schemas.openxmlformats.org/spreadsheetml/2006/main" count="42" uniqueCount="39">
  <si>
    <t>Fecha Desembolso</t>
  </si>
  <si>
    <t>Importe financiado</t>
  </si>
  <si>
    <t>Plazo</t>
  </si>
  <si>
    <t>Fecha de Pago</t>
  </si>
  <si>
    <t>Cuota</t>
  </si>
  <si>
    <t>TEA</t>
  </si>
  <si>
    <t>TEM</t>
  </si>
  <si>
    <t>TED</t>
  </si>
  <si>
    <t>Fecha pago</t>
  </si>
  <si>
    <t>Fecha D.</t>
  </si>
  <si>
    <t>Fecha H.</t>
  </si>
  <si>
    <t>Dias Calculados BT</t>
  </si>
  <si>
    <t>Dias</t>
  </si>
  <si>
    <t>Saldo Inicial</t>
  </si>
  <si>
    <t>Cálculo correcto</t>
  </si>
  <si>
    <t>CAPITAL</t>
  </si>
  <si>
    <t>Capital</t>
  </si>
  <si>
    <t>Interes</t>
  </si>
  <si>
    <t>Impuesto</t>
  </si>
  <si>
    <t>Seguro</t>
  </si>
  <si>
    <t>Comisiones</t>
  </si>
  <si>
    <t>Saldo fin periodo</t>
  </si>
  <si>
    <t>factor</t>
  </si>
  <si>
    <t>tasa</t>
  </si>
  <si>
    <t>TOTAL</t>
  </si>
  <si>
    <t>Total Capital</t>
  </si>
  <si>
    <t>Este campo es el total a financiar</t>
  </si>
  <si>
    <t>Total Interes</t>
  </si>
  <si>
    <t>Total a Pagar</t>
  </si>
  <si>
    <t>FECHA</t>
  </si>
  <si>
    <t>DIA</t>
  </si>
  <si>
    <t>TCEA</t>
  </si>
  <si>
    <t>Moneda</t>
  </si>
  <si>
    <t>Soles</t>
  </si>
  <si>
    <t>Importe Solicitado</t>
  </si>
  <si>
    <t>Seguro Desgravamen</t>
  </si>
  <si>
    <t>Plazo en Meses</t>
  </si>
  <si>
    <t>Día de Pago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</si>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</sst>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&quot;S/&quot;#,##0.00;[Red]\-&quot;S/&quot;#,##0.00"/>
    <numFmt numFmtId="165" formatCode="_-* #,##0.00\ _€_-;\-* #,##0.00\ _€_-;_-* &quot;-&quot;??\ _€_-;_-@_-"/>
    <numFmt numFmtId="166" formatCode="0.000%"/>
    <numFmt numFmtId="167" formatCode="_-* #,##0\ _€_-;\-* #,##0\ _€_-;_-* &quot;-&quot;??\ _€_-;_-@_-"/>
    <numFmt numFmtId="168" formatCode="0.000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Segoe UI"/>
      <family val="2"/>
    </font>
    <font>
      <sz val="11"/>
      <color theme="1"/>
      <name val="Segoe UI"/>
      <family val="2"/>
    </font>
    <font>
      <b/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</fills>
  <borders count="9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53">
    <xf numFmtId="0" fontId="0" fillId="0" borderId="0" xfId="0"/>
    <xf numFmtId="165" fontId="0" fillId="0" borderId="0" xfId="0" applyNumberFormat="1"/>
    <xf numFmtId="10" fontId="0" fillId="0" borderId="0" xfId="0" applyNumberFormat="1"/>
    <xf numFmtId="0" fontId="3" fillId="0" borderId="0" xfId="0" applyFont="1"/>
    <xf numFmtId="10" fontId="3" fillId="0" borderId="0" xfId="0" applyNumberFormat="1" applyFont="1"/>
    <xf numFmtId="2" fontId="0" fillId="0" borderId="0" xfId="0" applyNumberFormat="1"/>
    <xf numFmtId="164" fontId="0" fillId="0" borderId="0" xfId="0" applyNumberFormat="1"/>
    <xf numFmtId="166" fontId="3" fillId="0" borderId="0" xfId="0" applyNumberFormat="1" applyFont="1"/>
    <xf numFmtId="166" fontId="0" fillId="0" borderId="0" xfId="0" applyNumberFormat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67" fontId="0" fillId="0" borderId="1" xfId="3" applyNumberFormat="1" applyFont="1" applyFill="1" applyBorder="1"/>
    <xf numFmtId="167" fontId="0" fillId="0" borderId="1" xfId="0" applyNumberFormat="1" applyBorder="1"/>
    <xf numFmtId="0" fontId="0" fillId="0" borderId="1" xfId="0" applyBorder="1"/>
    <xf numFmtId="165" fontId="0" fillId="0" borderId="1" xfId="3" applyFont="1" applyFill="1" applyBorder="1"/>
    <xf numFmtId="165" fontId="0" fillId="0" borderId="1" xfId="3" applyFont="1" applyBorder="1"/>
    <xf numFmtId="166" fontId="0" fillId="0" borderId="1" xfId="2" applyNumberFormat="1" applyFont="1" applyBorder="1"/>
    <xf numFmtId="165" fontId="5" fillId="0" borderId="1" xfId="3" applyFont="1" applyBorder="1"/>
    <xf numFmtId="165" fontId="0" fillId="0" borderId="7" xfId="3" applyFont="1" applyBorder="1"/>
    <xf numFmtId="165" fontId="0" fillId="0" borderId="0" xfId="3" applyFont="1"/>
    <xf numFmtId="165" fontId="0" fillId="0" borderId="8" xfId="0" applyNumberFormat="1" applyBorder="1"/>
    <xf numFmtId="165" fontId="4" fillId="0" borderId="1" xfId="0" applyNumberFormat="1" applyFont="1" applyBorder="1"/>
    <xf numFmtId="43" fontId="0" fillId="0" borderId="0" xfId="0" applyNumberFormat="1"/>
    <xf numFmtId="14" fontId="0" fillId="0" borderId="0" xfId="0" applyNumberFormat="1"/>
    <xf numFmtId="0" fontId="6" fillId="2" borderId="1" xfId="2" quotePrefix="1" applyNumberFormat="1" applyFont="1" applyFill="1" applyBorder="1" applyAlignment="1">
      <alignment horizontal="center" vertical="center" wrapText="1"/>
    </xf>
    <xf numFmtId="168" fontId="7" fillId="0" borderId="0" xfId="2" applyNumberFormat="1" applyFont="1"/>
    <xf numFmtId="168" fontId="0" fillId="0" borderId="0" xfId="2" applyNumberFormat="1" applyFont="1"/>
    <xf numFmtId="43" fontId="3" fillId="0" borderId="0" xfId="1" applyFont="1"/>
    <xf numFmtId="165" fontId="3" fillId="4" borderId="1" xfId="0" applyNumberFormat="1" applyFont="1" applyFill="1" applyBorder="1"/>
    <xf numFmtId="0" fontId="3" fillId="4" borderId="1" xfId="0" applyFont="1" applyFill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14" fontId="8" fillId="0" borderId="1" xfId="0" applyNumberFormat="1" applyFont="1" applyBorder="1"/>
    <xf numFmtId="43" fontId="8" fillId="3" borderId="1" xfId="1" applyFont="1" applyFill="1" applyBorder="1"/>
    <xf numFmtId="43" fontId="8" fillId="0" borderId="1" xfId="1" applyFont="1" applyBorder="1"/>
    <xf numFmtId="1" fontId="8" fillId="3" borderId="1" xfId="0" applyNumberFormat="1" applyFont="1" applyFill="1" applyBorder="1"/>
    <xf numFmtId="2" fontId="8" fillId="0" borderId="1" xfId="0" applyNumberFormat="1" applyFont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9" fillId="4" borderId="1" xfId="0" applyFont="1" applyFill="1" applyBorder="1"/>
    <xf numFmtId="0" fontId="10" fillId="4" borderId="1" xfId="0" applyFont="1" applyFill="1" applyBorder="1"/>
    <xf numFmtId="167" fontId="10" fillId="4" borderId="1" xfId="0" applyNumberFormat="1" applyFont="1" applyFill="1" applyBorder="1"/>
    <xf numFmtId="0" fontId="10" fillId="4" borderId="1" xfId="0" applyFont="1" applyFill="1" applyBorder="1" applyAlignment="1">
      <alignment horizontal="center"/>
    </xf>
    <xf numFmtId="165" fontId="9" fillId="4" borderId="1" xfId="0" applyNumberFormat="1" applyFont="1" applyFill="1" applyBorder="1"/>
    <xf numFmtId="10" fontId="8" fillId="3" borderId="1" xfId="2" applyNumberFormat="1" applyFont="1" applyFill="1" applyBorder="1" applyAlignment="1"/>
    <xf numFmtId="10" fontId="8" fillId="0" borderId="1" xfId="2" applyNumberFormat="1" applyFont="1" applyFill="1" applyBorder="1" applyAlignment="1"/>
    <xf numFmtId="0" fontId="0" fillId="0" borderId="4" xfId="0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</cellXfs>
  <cellStyles count="4">
    <cellStyle name="Millares" xfId="1" builtinId="3"/>
    <cellStyle name="Millares 2" xfId="3" xr:uid="{00000000-0005-0000-0000-000001000000}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514350</xdr:colOff>
      <xdr:row>0</xdr:row>
      <xdr:rowOff>76199</xdr:rowOff>
    </xdr:from>
    <xdr:to>
      <xdr:col>20</xdr:col>
      <xdr:colOff>0</xdr:colOff>
      <xdr:row>4</xdr:row>
      <xdr:rowOff>104774</xdr:rowOff>
    </xdr:to>
    <xdr:pic>
      <xdr:nvPicPr>
        <xdr:cNvPr id="2" name="image1.jpg" descr="C:\Users\imauricio\AppData\Local\Microsoft\Windows\INetCache\Content.Outlook\YWL9ML0H\AF_ALFIN_LOGOTIPO TAGLINE_POSITIVO_RGB_Mesa de trabajo 1 (002)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743450" y="76199"/>
          <a:ext cx="2743200" cy="790575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6"/>
  <sheetViews>
    <sheetView showGridLines="0" tabSelected="1" workbookViewId="0">
      <selection activeCell="D14" sqref="D14"/>
    </sheetView>
  </sheetViews>
  <sheetFormatPr baseColWidth="10" defaultRowHeight="15" x14ac:dyDescent="0.25"/>
  <cols>
    <col min="1" max="1" width="21.28515625" bestFit="1" customWidth="1"/>
    <col min="2" max="2" width="10.7109375" hidden="1" customWidth="1"/>
    <col min="3" max="3" width="11.42578125" bestFit="1" customWidth="1"/>
    <col min="4" max="4" width="10.7109375" bestFit="1" customWidth="1"/>
    <col min="5" max="5" width="5.85546875" bestFit="1" customWidth="1"/>
    <col min="6" max="6" width="17.28515625" hidden="1" customWidth="1"/>
    <col min="7" max="7" width="4.7109375" hidden="1" customWidth="1"/>
    <col min="8" max="8" width="13.5703125" bestFit="1" customWidth="1"/>
    <col min="9" max="9" width="9.140625" hidden="1" customWidth="1"/>
    <col min="10" max="10" width="9.42578125" hidden="1" customWidth="1"/>
    <col min="11" max="11" width="19.85546875" hidden="1" customWidth="1"/>
    <col min="12" max="12" width="13.5703125" customWidth="1"/>
    <col min="13" max="13" width="12" bestFit="1" customWidth="1"/>
    <col min="14" max="16" width="12" hidden="1" customWidth="1"/>
    <col min="17" max="17" width="13.42578125" hidden="1" customWidth="1"/>
    <col min="18" max="18" width="11.85546875" bestFit="1" customWidth="1"/>
    <col min="19" max="19" width="16.28515625" hidden="1" customWidth="1"/>
  </cols>
  <sheetData>
    <row r="1" spans="1:21" x14ac:dyDescent="0.25">
      <c r="C1" t="s">
        <v>38</v>
      </c>
    </row>
    <row r="2" spans="1:21" x14ac:dyDescent="0.25">
      <c r="A2" s="28" t="s">
        <v>32</v>
      </c>
      <c r="C2" s="30" t="s">
        <v>33</v>
      </c>
    </row>
    <row r="3" spans="1:21" x14ac:dyDescent="0.25">
      <c r="A3" s="28" t="s">
        <v>0</v>
      </c>
      <c r="C3" s="31">
        <v>44597</v>
      </c>
    </row>
    <row r="4" spans="1:21" x14ac:dyDescent="0.25">
      <c r="A4" s="28" t="s">
        <v>34</v>
      </c>
      <c r="C4" s="32">
        <v>5000</v>
      </c>
    </row>
    <row r="5" spans="1:21" x14ac:dyDescent="0.25">
      <c r="A5" s="28" t="s">
        <v>35</v>
      </c>
      <c r="C5" s="33">
        <f>+IF(C4&lt;=SD!$A$2,SD!$B$2,IF(C4&lt;=SD!$A$3,SD!$B$3,IF(C4&lt;=SD!$A$4,SD!$B$4,SD!$B$5)))*C4*(C7+ROUNDUP(C13/30,0))</f>
        <v>96</v>
      </c>
    </row>
    <row r="6" spans="1:21" x14ac:dyDescent="0.25">
      <c r="A6" s="28" t="s">
        <v>1</v>
      </c>
      <c r="C6" s="33">
        <f>+C4+C5</f>
        <v>5096</v>
      </c>
    </row>
    <row r="7" spans="1:21" x14ac:dyDescent="0.25">
      <c r="A7" s="28" t="s">
        <v>36</v>
      </c>
      <c r="C7" s="34">
        <v>12</v>
      </c>
    </row>
    <row r="8" spans="1:21" x14ac:dyDescent="0.25">
      <c r="A8" s="28" t="s">
        <v>37</v>
      </c>
      <c r="C8" s="34">
        <v>5</v>
      </c>
    </row>
    <row r="9" spans="1:21" x14ac:dyDescent="0.25">
      <c r="A9" s="28" t="s">
        <v>3</v>
      </c>
      <c r="C9" s="31">
        <f>+IF(DATE(YEAR(C3),MONTH(C3)+1,DAY(C8))&lt;DATE(YEAR(C3),MONTH(C3)+1,DAY(C3)),DATE(YEAR(C3),MONTH(C3)+2,DAY(C8)),DATE(YEAR(C3),MONTH(C3)+1,DAY(C8)))</f>
        <v>44625</v>
      </c>
      <c r="N9" s="1"/>
      <c r="O9" s="1"/>
      <c r="P9" s="1"/>
    </row>
    <row r="10" spans="1:21" hidden="1" x14ac:dyDescent="0.25">
      <c r="A10" s="28" t="s">
        <v>4</v>
      </c>
      <c r="C10" s="35">
        <f>+Q17</f>
        <v>582.4</v>
      </c>
    </row>
    <row r="11" spans="1:21" x14ac:dyDescent="0.25">
      <c r="A11" s="28" t="s">
        <v>5</v>
      </c>
      <c r="C11" s="43">
        <v>0.83640000000000003</v>
      </c>
      <c r="D11" s="2"/>
      <c r="E11" s="2"/>
    </row>
    <row r="12" spans="1:21" x14ac:dyDescent="0.25">
      <c r="A12" s="28" t="s">
        <v>31</v>
      </c>
      <c r="C12" s="44">
        <f>+C11</f>
        <v>0.83640000000000003</v>
      </c>
      <c r="D12" s="2"/>
      <c r="E12" s="2"/>
    </row>
    <row r="13" spans="1:21" x14ac:dyDescent="0.25">
      <c r="A13" s="3" t="s">
        <v>6</v>
      </c>
      <c r="B13" s="4">
        <f>(C11+1)^(1/12)-1</f>
        <v>5.1955270051817548E-2</v>
      </c>
      <c r="C13" s="27">
        <f>+D17-DATE(YEAR(C3),MONTH(C3)+1,DAY(C3))</f>
        <v>0</v>
      </c>
      <c r="D13" s="2"/>
      <c r="E13" s="2"/>
      <c r="Q13" s="5"/>
      <c r="R13" s="5"/>
      <c r="U13" s="6"/>
    </row>
    <row r="14" spans="1:21" x14ac:dyDescent="0.25">
      <c r="A14" s="3" t="s">
        <v>7</v>
      </c>
      <c r="B14" s="7">
        <f>(C11+1)^(1/360)-1</f>
        <v>1.6897792189478622E-3</v>
      </c>
      <c r="C14" s="8"/>
      <c r="D14" s="8"/>
      <c r="E14" s="8"/>
      <c r="L14" s="1"/>
    </row>
    <row r="15" spans="1:21" x14ac:dyDescent="0.25">
      <c r="A15" s="48" t="s">
        <v>4</v>
      </c>
      <c r="B15" s="48" t="s">
        <v>8</v>
      </c>
      <c r="C15" s="48" t="s">
        <v>9</v>
      </c>
      <c r="D15" s="48" t="s">
        <v>10</v>
      </c>
      <c r="E15" s="51" t="s">
        <v>2</v>
      </c>
      <c r="F15" s="51" t="s">
        <v>11</v>
      </c>
      <c r="G15" s="48" t="s">
        <v>12</v>
      </c>
      <c r="H15" s="48" t="s">
        <v>13</v>
      </c>
      <c r="I15" s="52" t="s">
        <v>14</v>
      </c>
      <c r="J15" s="52"/>
      <c r="K15" s="48" t="s">
        <v>15</v>
      </c>
      <c r="L15" s="48" t="s">
        <v>16</v>
      </c>
      <c r="M15" s="48" t="s">
        <v>17</v>
      </c>
      <c r="N15" s="46" t="s">
        <v>18</v>
      </c>
      <c r="O15" s="46" t="s">
        <v>19</v>
      </c>
      <c r="P15" s="46" t="s">
        <v>20</v>
      </c>
      <c r="Q15" s="48" t="s">
        <v>4</v>
      </c>
      <c r="R15" s="48" t="s">
        <v>4</v>
      </c>
      <c r="S15" s="49" t="s">
        <v>21</v>
      </c>
      <c r="T15" s="45"/>
    </row>
    <row r="16" spans="1:21" x14ac:dyDescent="0.25">
      <c r="A16" s="48"/>
      <c r="B16" s="48"/>
      <c r="C16" s="48"/>
      <c r="D16" s="48"/>
      <c r="E16" s="51"/>
      <c r="F16" s="51"/>
      <c r="G16" s="48"/>
      <c r="H16" s="48"/>
      <c r="I16" s="29" t="s">
        <v>22</v>
      </c>
      <c r="J16" s="29" t="s">
        <v>23</v>
      </c>
      <c r="K16" s="48"/>
      <c r="L16" s="48"/>
      <c r="M16" s="48"/>
      <c r="N16" s="47"/>
      <c r="O16" s="47"/>
      <c r="P16" s="47"/>
      <c r="Q16" s="48"/>
      <c r="R16" s="48"/>
      <c r="S16" s="50"/>
      <c r="T16" s="45"/>
    </row>
    <row r="17" spans="1:20" x14ac:dyDescent="0.25">
      <c r="A17" s="9">
        <v>1</v>
      </c>
      <c r="B17" s="10">
        <f>+C9</f>
        <v>44625</v>
      </c>
      <c r="C17" s="10">
        <f>+C3</f>
        <v>44597</v>
      </c>
      <c r="D17" s="10">
        <f>IFERROR(VLOOKUP(B17,DIAS!$A$1:$B$228,2,FALSE),B17)</f>
        <v>44625</v>
      </c>
      <c r="E17" s="11">
        <f>IFERROR(D17-C17,"")</f>
        <v>28</v>
      </c>
      <c r="F17" s="12">
        <f>+E17</f>
        <v>28</v>
      </c>
      <c r="G17" s="13">
        <f>F17</f>
        <v>28</v>
      </c>
      <c r="H17" s="14">
        <f>+C6</f>
        <v>5096</v>
      </c>
      <c r="I17" s="15">
        <f>1/(1+$B$14)^G17</f>
        <v>0.95382612013748236</v>
      </c>
      <c r="J17" s="16">
        <f>(1/I17)^(1/G17)-1</f>
        <v>1.6897792189478622E-3</v>
      </c>
      <c r="K17" s="17">
        <f>Q17-M17</f>
        <v>335.71</v>
      </c>
      <c r="L17" s="17">
        <f t="shared" ref="L17:L52" si="0">+IF(A17=$C$7,ROUND(K17+S17,2),K17)</f>
        <v>335.71</v>
      </c>
      <c r="M17" s="15">
        <f>ROUND(C6*(1+J17)^F17-C6,2)</f>
        <v>246.69</v>
      </c>
      <c r="N17" s="15"/>
      <c r="O17" s="15"/>
      <c r="P17" s="15"/>
      <c r="Q17" s="15">
        <f>+ROUND(C6/I53,1)</f>
        <v>582.4</v>
      </c>
      <c r="R17" s="15">
        <f>IFERROR(L17+M17,"")</f>
        <v>582.4</v>
      </c>
      <c r="S17" s="18">
        <f>C6-K17</f>
        <v>4760.29</v>
      </c>
      <c r="T17" s="19"/>
    </row>
    <row r="18" spans="1:20" x14ac:dyDescent="0.25">
      <c r="A18" s="9">
        <v>2</v>
      </c>
      <c r="B18" s="10">
        <f t="shared" ref="B18:B52" si="1">IF(A18&lt;=$C$7,DATE(YEAR(B17),MONTH(B17)+1,DAY(B17)),"")</f>
        <v>44656</v>
      </c>
      <c r="C18" s="10">
        <f t="shared" ref="C18:C52" si="2">IF(A18&gt;$C$7,"",D17)</f>
        <v>44625</v>
      </c>
      <c r="D18" s="10">
        <f>IFERROR(VLOOKUP(B18,DIAS!$A$1:$B$228,2,FALSE),B18)</f>
        <v>44656</v>
      </c>
      <c r="E18" s="11">
        <f t="shared" ref="E18:E52" si="3">IFERROR(D18-C18,"")</f>
        <v>31</v>
      </c>
      <c r="F18" s="12">
        <f t="shared" ref="F18:F52" si="4">+E18</f>
        <v>31</v>
      </c>
      <c r="G18" s="13">
        <f t="shared" ref="G18:G52" si="5">IF(A18&gt;$C$7,"",F18+G17)</f>
        <v>59</v>
      </c>
      <c r="H18" s="14">
        <f t="shared" ref="H18:H52" si="6">+IF(A18&gt;$C$7,"",S17)</f>
        <v>4760.29</v>
      </c>
      <c r="I18" s="15">
        <f t="shared" ref="I18:I52" si="7">IF(A18&gt;$C$7,"",1/(1+$B$14)^G18)</f>
        <v>0.90518780656040088</v>
      </c>
      <c r="J18" s="16">
        <f t="shared" ref="J18:J52" si="8">IF(A18&gt;$C$7,"",(1/I18)^(1/G18)-1)</f>
        <v>1.6897792189478622E-3</v>
      </c>
      <c r="K18" s="15">
        <f t="shared" ref="K18:K52" si="9">IF(A18&gt;$C$7,"",ROUND(Q18-M18,2))</f>
        <v>326.62</v>
      </c>
      <c r="L18" s="17">
        <f t="shared" si="0"/>
        <v>326.62</v>
      </c>
      <c r="M18" s="15">
        <f t="shared" ref="M18:M52" si="10">IF(A18&gt;$C$7,"",ROUND(S17*(1+J18)^F18-S17,2))</f>
        <v>255.78</v>
      </c>
      <c r="N18" s="15"/>
      <c r="O18" s="15"/>
      <c r="P18" s="15"/>
      <c r="Q18" s="15">
        <f t="shared" ref="Q18:Q52" si="11">IF(A18&gt;$C$7,"",Q17)</f>
        <v>582.4</v>
      </c>
      <c r="R18" s="15">
        <f t="shared" ref="R18:R52" si="12">IFERROR(L18+M18,"")</f>
        <v>582.4</v>
      </c>
      <c r="S18" s="18">
        <f t="shared" ref="S18:S52" si="13">IF(A18&gt;$C$7,"",S17-K18)</f>
        <v>4433.67</v>
      </c>
      <c r="T18" s="19"/>
    </row>
    <row r="19" spans="1:20" x14ac:dyDescent="0.25">
      <c r="A19" s="9">
        <v>3</v>
      </c>
      <c r="B19" s="10">
        <f t="shared" si="1"/>
        <v>44686</v>
      </c>
      <c r="C19" s="10">
        <f t="shared" si="2"/>
        <v>44656</v>
      </c>
      <c r="D19" s="10">
        <f>IFERROR(VLOOKUP(B19,DIAS!$A$1:$B$228,2,FALSE),B19)</f>
        <v>44686</v>
      </c>
      <c r="E19" s="11">
        <f t="shared" si="3"/>
        <v>30</v>
      </c>
      <c r="F19" s="12">
        <f t="shared" si="4"/>
        <v>30</v>
      </c>
      <c r="G19" s="13">
        <f t="shared" si="5"/>
        <v>89</v>
      </c>
      <c r="H19" s="14">
        <f t="shared" si="6"/>
        <v>4433.67</v>
      </c>
      <c r="I19" s="15">
        <f t="shared" si="7"/>
        <v>0.86048126981274708</v>
      </c>
      <c r="J19" s="16">
        <f t="shared" si="8"/>
        <v>1.6897792189478622E-3</v>
      </c>
      <c r="K19" s="15">
        <f t="shared" si="9"/>
        <v>352.05</v>
      </c>
      <c r="L19" s="17">
        <f t="shared" si="0"/>
        <v>352.05</v>
      </c>
      <c r="M19" s="15">
        <f t="shared" si="10"/>
        <v>230.35</v>
      </c>
      <c r="N19" s="15"/>
      <c r="O19" s="15"/>
      <c r="P19" s="15"/>
      <c r="Q19" s="15">
        <f t="shared" si="11"/>
        <v>582.4</v>
      </c>
      <c r="R19" s="15">
        <f t="shared" si="12"/>
        <v>582.4</v>
      </c>
      <c r="S19" s="18">
        <f t="shared" si="13"/>
        <v>4081.62</v>
      </c>
      <c r="T19" s="19"/>
    </row>
    <row r="20" spans="1:20" x14ac:dyDescent="0.25">
      <c r="A20" s="9">
        <v>4</v>
      </c>
      <c r="B20" s="10">
        <f t="shared" si="1"/>
        <v>44717</v>
      </c>
      <c r="C20" s="10">
        <f t="shared" si="2"/>
        <v>44686</v>
      </c>
      <c r="D20" s="10">
        <f>IFERROR(VLOOKUP(B20,DIAS!$A$1:$B$228,2,FALSE),B20)</f>
        <v>44718</v>
      </c>
      <c r="E20" s="11">
        <f t="shared" si="3"/>
        <v>32</v>
      </c>
      <c r="F20" s="12">
        <f t="shared" si="4"/>
        <v>32</v>
      </c>
      <c r="G20" s="13">
        <f t="shared" si="5"/>
        <v>121</v>
      </c>
      <c r="H20" s="14">
        <f t="shared" si="6"/>
        <v>4081.62</v>
      </c>
      <c r="I20" s="15">
        <f t="shared" si="7"/>
        <v>0.81522532550064741</v>
      </c>
      <c r="J20" s="16">
        <f t="shared" si="8"/>
        <v>1.6897792189478622E-3</v>
      </c>
      <c r="K20" s="15">
        <f t="shared" si="9"/>
        <v>355.82</v>
      </c>
      <c r="L20" s="17">
        <f t="shared" si="0"/>
        <v>355.82</v>
      </c>
      <c r="M20" s="15">
        <f t="shared" si="10"/>
        <v>226.58</v>
      </c>
      <c r="N20" s="15"/>
      <c r="O20" s="15"/>
      <c r="P20" s="15"/>
      <c r="Q20" s="15">
        <f t="shared" si="11"/>
        <v>582.4</v>
      </c>
      <c r="R20" s="15">
        <f t="shared" si="12"/>
        <v>582.4</v>
      </c>
      <c r="S20" s="18">
        <f t="shared" si="13"/>
        <v>3725.7999999999997</v>
      </c>
      <c r="T20" s="19"/>
    </row>
    <row r="21" spans="1:20" x14ac:dyDescent="0.25">
      <c r="A21" s="9">
        <v>5</v>
      </c>
      <c r="B21" s="10">
        <f t="shared" si="1"/>
        <v>44747</v>
      </c>
      <c r="C21" s="10">
        <f t="shared" si="2"/>
        <v>44718</v>
      </c>
      <c r="D21" s="10">
        <f>IFERROR(VLOOKUP(B21,DIAS!$A$1:$B$228,2,FALSE),B21)</f>
        <v>44747</v>
      </c>
      <c r="E21" s="11">
        <f t="shared" si="3"/>
        <v>29</v>
      </c>
      <c r="F21" s="12">
        <f t="shared" si="4"/>
        <v>29</v>
      </c>
      <c r="G21" s="13">
        <f t="shared" si="5"/>
        <v>150</v>
      </c>
      <c r="H21" s="14">
        <f t="shared" si="6"/>
        <v>3725.7999999999997</v>
      </c>
      <c r="I21" s="15">
        <f t="shared" si="7"/>
        <v>0.77627148184182038</v>
      </c>
      <c r="J21" s="16">
        <f t="shared" si="8"/>
        <v>1.6897792189478622E-3</v>
      </c>
      <c r="K21" s="15">
        <f t="shared" si="9"/>
        <v>395.44</v>
      </c>
      <c r="L21" s="17">
        <f t="shared" si="0"/>
        <v>395.44</v>
      </c>
      <c r="M21" s="15">
        <f t="shared" si="10"/>
        <v>186.96</v>
      </c>
      <c r="N21" s="15"/>
      <c r="O21" s="15"/>
      <c r="P21" s="15"/>
      <c r="Q21" s="15">
        <f t="shared" si="11"/>
        <v>582.4</v>
      </c>
      <c r="R21" s="15">
        <f t="shared" si="12"/>
        <v>582.4</v>
      </c>
      <c r="S21" s="18">
        <f t="shared" si="13"/>
        <v>3330.3599999999997</v>
      </c>
      <c r="T21" s="19"/>
    </row>
    <row r="22" spans="1:20" x14ac:dyDescent="0.25">
      <c r="A22" s="9">
        <v>6</v>
      </c>
      <c r="B22" s="10">
        <f t="shared" si="1"/>
        <v>44778</v>
      </c>
      <c r="C22" s="10">
        <f t="shared" si="2"/>
        <v>44747</v>
      </c>
      <c r="D22" s="10">
        <f>IFERROR(VLOOKUP(B22,DIAS!$A$1:$B$228,2,FALSE),B22)</f>
        <v>44778</v>
      </c>
      <c r="E22" s="11">
        <f t="shared" si="3"/>
        <v>31</v>
      </c>
      <c r="F22" s="12">
        <f t="shared" si="4"/>
        <v>31</v>
      </c>
      <c r="G22" s="13">
        <f t="shared" si="5"/>
        <v>181</v>
      </c>
      <c r="H22" s="14">
        <f t="shared" si="6"/>
        <v>3330.3599999999997</v>
      </c>
      <c r="I22" s="15">
        <f t="shared" si="7"/>
        <v>0.73668718554541979</v>
      </c>
      <c r="J22" s="16">
        <f t="shared" si="8"/>
        <v>1.6897792189478622E-3</v>
      </c>
      <c r="K22" s="15">
        <f t="shared" si="9"/>
        <v>403.45</v>
      </c>
      <c r="L22" s="17">
        <f t="shared" si="0"/>
        <v>403.45</v>
      </c>
      <c r="M22" s="15">
        <f t="shared" si="10"/>
        <v>178.95</v>
      </c>
      <c r="N22" s="15"/>
      <c r="O22" s="15"/>
      <c r="P22" s="15"/>
      <c r="Q22" s="15">
        <f t="shared" si="11"/>
        <v>582.4</v>
      </c>
      <c r="R22" s="15">
        <f t="shared" si="12"/>
        <v>582.4</v>
      </c>
      <c r="S22" s="18">
        <f t="shared" si="13"/>
        <v>2926.91</v>
      </c>
      <c r="T22" s="19"/>
    </row>
    <row r="23" spans="1:20" x14ac:dyDescent="0.25">
      <c r="A23" s="9">
        <v>7</v>
      </c>
      <c r="B23" s="10">
        <f t="shared" si="1"/>
        <v>44809</v>
      </c>
      <c r="C23" s="10">
        <f t="shared" si="2"/>
        <v>44778</v>
      </c>
      <c r="D23" s="10">
        <f>IFERROR(VLOOKUP(B23,DIAS!$A$1:$B$228,2,FALSE),B23)</f>
        <v>44809</v>
      </c>
      <c r="E23" s="11">
        <f t="shared" si="3"/>
        <v>31</v>
      </c>
      <c r="F23" s="12">
        <f t="shared" si="4"/>
        <v>31</v>
      </c>
      <c r="G23" s="13">
        <f t="shared" si="5"/>
        <v>212</v>
      </c>
      <c r="H23" s="14">
        <f t="shared" si="6"/>
        <v>2926.91</v>
      </c>
      <c r="I23" s="15">
        <f t="shared" si="7"/>
        <v>0.69912140538665157</v>
      </c>
      <c r="J23" s="16">
        <f t="shared" si="8"/>
        <v>1.6897792189478622E-3</v>
      </c>
      <c r="K23" s="15">
        <f t="shared" si="9"/>
        <v>425.13</v>
      </c>
      <c r="L23" s="17">
        <f t="shared" si="0"/>
        <v>425.13</v>
      </c>
      <c r="M23" s="15">
        <f t="shared" si="10"/>
        <v>157.27000000000001</v>
      </c>
      <c r="N23" s="15"/>
      <c r="O23" s="15"/>
      <c r="P23" s="15"/>
      <c r="Q23" s="15">
        <f t="shared" si="11"/>
        <v>582.4</v>
      </c>
      <c r="R23" s="15">
        <f t="shared" si="12"/>
        <v>582.4</v>
      </c>
      <c r="S23" s="18">
        <f t="shared" si="13"/>
        <v>2501.7799999999997</v>
      </c>
      <c r="T23" s="19"/>
    </row>
    <row r="24" spans="1:20" x14ac:dyDescent="0.25">
      <c r="A24" s="9">
        <v>8</v>
      </c>
      <c r="B24" s="10">
        <f t="shared" si="1"/>
        <v>44839</v>
      </c>
      <c r="C24" s="10">
        <f t="shared" si="2"/>
        <v>44809</v>
      </c>
      <c r="D24" s="10">
        <f>IFERROR(VLOOKUP(B24,DIAS!$A$1:$B$228,2,FALSE),B24)</f>
        <v>44839</v>
      </c>
      <c r="E24" s="11">
        <f t="shared" si="3"/>
        <v>30</v>
      </c>
      <c r="F24" s="12">
        <f t="shared" si="4"/>
        <v>30</v>
      </c>
      <c r="G24" s="13">
        <f t="shared" si="5"/>
        <v>242</v>
      </c>
      <c r="H24" s="14">
        <f t="shared" si="6"/>
        <v>2501.7799999999997</v>
      </c>
      <c r="I24" s="15">
        <f t="shared" si="7"/>
        <v>0.6645923313376364</v>
      </c>
      <c r="J24" s="16">
        <f t="shared" si="8"/>
        <v>1.6897792189478622E-3</v>
      </c>
      <c r="K24" s="15">
        <f t="shared" si="9"/>
        <v>452.42</v>
      </c>
      <c r="L24" s="17">
        <f t="shared" si="0"/>
        <v>452.42</v>
      </c>
      <c r="M24" s="15">
        <f t="shared" si="10"/>
        <v>129.97999999999999</v>
      </c>
      <c r="N24" s="15"/>
      <c r="O24" s="15"/>
      <c r="P24" s="15"/>
      <c r="Q24" s="15">
        <f t="shared" si="11"/>
        <v>582.4</v>
      </c>
      <c r="R24" s="15">
        <f t="shared" si="12"/>
        <v>582.4</v>
      </c>
      <c r="S24" s="18">
        <f t="shared" si="13"/>
        <v>2049.3599999999997</v>
      </c>
      <c r="T24" s="19"/>
    </row>
    <row r="25" spans="1:20" x14ac:dyDescent="0.25">
      <c r="A25" s="9">
        <v>9</v>
      </c>
      <c r="B25" s="10">
        <f t="shared" si="1"/>
        <v>44870</v>
      </c>
      <c r="C25" s="10">
        <f t="shared" si="2"/>
        <v>44839</v>
      </c>
      <c r="D25" s="10">
        <f>IFERROR(VLOOKUP(B25,DIAS!$A$1:$B$228,2,FALSE),B25)</f>
        <v>44870</v>
      </c>
      <c r="E25" s="11">
        <f t="shared" si="3"/>
        <v>31</v>
      </c>
      <c r="F25" s="12">
        <f t="shared" si="4"/>
        <v>31</v>
      </c>
      <c r="G25" s="13">
        <f t="shared" si="5"/>
        <v>273</v>
      </c>
      <c r="H25" s="14">
        <f t="shared" si="6"/>
        <v>2049.3599999999997</v>
      </c>
      <c r="I25" s="15">
        <f t="shared" si="7"/>
        <v>0.63070287336403363</v>
      </c>
      <c r="J25" s="16">
        <f t="shared" si="8"/>
        <v>1.6897792189478622E-3</v>
      </c>
      <c r="K25" s="15">
        <f t="shared" si="9"/>
        <v>472.28</v>
      </c>
      <c r="L25" s="17">
        <f t="shared" si="0"/>
        <v>472.28</v>
      </c>
      <c r="M25" s="15">
        <f t="shared" si="10"/>
        <v>110.12</v>
      </c>
      <c r="N25" s="15"/>
      <c r="O25" s="15"/>
      <c r="P25" s="15"/>
      <c r="Q25" s="15">
        <f t="shared" si="11"/>
        <v>582.4</v>
      </c>
      <c r="R25" s="15">
        <f t="shared" si="12"/>
        <v>582.4</v>
      </c>
      <c r="S25" s="18">
        <f t="shared" si="13"/>
        <v>1577.0799999999997</v>
      </c>
      <c r="T25" s="19"/>
    </row>
    <row r="26" spans="1:20" x14ac:dyDescent="0.25">
      <c r="A26" s="9">
        <v>10</v>
      </c>
      <c r="B26" s="10">
        <f t="shared" si="1"/>
        <v>44900</v>
      </c>
      <c r="C26" s="10">
        <f t="shared" si="2"/>
        <v>44870</v>
      </c>
      <c r="D26" s="10">
        <f>IFERROR(VLOOKUP(B26,DIAS!$A$1:$B$228,2,FALSE),B26)</f>
        <v>44900</v>
      </c>
      <c r="E26" s="11">
        <f t="shared" si="3"/>
        <v>30</v>
      </c>
      <c r="F26" s="12">
        <f t="shared" si="4"/>
        <v>30</v>
      </c>
      <c r="G26" s="13">
        <f t="shared" si="5"/>
        <v>303</v>
      </c>
      <c r="H26" s="14">
        <f t="shared" si="6"/>
        <v>1577.0799999999997</v>
      </c>
      <c r="I26" s="15">
        <f t="shared" si="7"/>
        <v>0.59955293853222991</v>
      </c>
      <c r="J26" s="16">
        <f t="shared" si="8"/>
        <v>1.6897792189478622E-3</v>
      </c>
      <c r="K26" s="15">
        <f t="shared" si="9"/>
        <v>500.46</v>
      </c>
      <c r="L26" s="17">
        <f t="shared" si="0"/>
        <v>500.46</v>
      </c>
      <c r="M26" s="15">
        <f t="shared" si="10"/>
        <v>81.94</v>
      </c>
      <c r="N26" s="15"/>
      <c r="O26" s="15"/>
      <c r="P26" s="15"/>
      <c r="Q26" s="15">
        <f t="shared" si="11"/>
        <v>582.4</v>
      </c>
      <c r="R26" s="15">
        <f t="shared" si="12"/>
        <v>582.4</v>
      </c>
      <c r="S26" s="18">
        <f t="shared" si="13"/>
        <v>1076.6199999999997</v>
      </c>
      <c r="T26" s="19"/>
    </row>
    <row r="27" spans="1:20" x14ac:dyDescent="0.25">
      <c r="A27" s="9">
        <v>11</v>
      </c>
      <c r="B27" s="10">
        <f t="shared" si="1"/>
        <v>44931</v>
      </c>
      <c r="C27" s="10">
        <f t="shared" si="2"/>
        <v>44900</v>
      </c>
      <c r="D27" s="10">
        <f>IFERROR(VLOOKUP(B27,DIAS!$A$1:$B$228,2,FALSE),B27)</f>
        <v>44931</v>
      </c>
      <c r="E27" s="11">
        <f t="shared" si="3"/>
        <v>31</v>
      </c>
      <c r="F27" s="12">
        <f t="shared" si="4"/>
        <v>31</v>
      </c>
      <c r="G27" s="13">
        <f t="shared" si="5"/>
        <v>334</v>
      </c>
      <c r="H27" s="14">
        <f t="shared" si="6"/>
        <v>1076.6199999999997</v>
      </c>
      <c r="I27" s="15">
        <f t="shared" si="7"/>
        <v>0.56898002464915431</v>
      </c>
      <c r="J27" s="16">
        <f t="shared" si="8"/>
        <v>1.6897792189478622E-3</v>
      </c>
      <c r="K27" s="15">
        <f t="shared" si="9"/>
        <v>524.54999999999995</v>
      </c>
      <c r="L27" s="17">
        <f t="shared" si="0"/>
        <v>524.54999999999995</v>
      </c>
      <c r="M27" s="15">
        <f t="shared" si="10"/>
        <v>57.85</v>
      </c>
      <c r="N27" s="15"/>
      <c r="O27" s="15"/>
      <c r="P27" s="15"/>
      <c r="Q27" s="15">
        <f t="shared" si="11"/>
        <v>582.4</v>
      </c>
      <c r="R27" s="15">
        <f t="shared" si="12"/>
        <v>582.4</v>
      </c>
      <c r="S27" s="18">
        <f t="shared" si="13"/>
        <v>552.06999999999971</v>
      </c>
      <c r="T27" s="19"/>
    </row>
    <row r="28" spans="1:20" x14ac:dyDescent="0.25">
      <c r="A28" s="9">
        <v>12</v>
      </c>
      <c r="B28" s="10">
        <f t="shared" si="1"/>
        <v>44962</v>
      </c>
      <c r="C28" s="10">
        <f t="shared" si="2"/>
        <v>44931</v>
      </c>
      <c r="D28" s="10">
        <f>IFERROR(VLOOKUP(B28,DIAS!$A$1:$B$228,2,FALSE),B28)</f>
        <v>44963</v>
      </c>
      <c r="E28" s="11">
        <f t="shared" si="3"/>
        <v>32</v>
      </c>
      <c r="F28" s="12">
        <f t="shared" si="4"/>
        <v>32</v>
      </c>
      <c r="G28" s="13">
        <f t="shared" si="5"/>
        <v>366</v>
      </c>
      <c r="H28" s="14">
        <f t="shared" si="6"/>
        <v>552.06999999999971</v>
      </c>
      <c r="I28" s="15">
        <f t="shared" si="7"/>
        <v>0.5390552265000641</v>
      </c>
      <c r="J28" s="16">
        <f t="shared" si="8"/>
        <v>1.6897792189478622E-3</v>
      </c>
      <c r="K28" s="15">
        <f t="shared" si="9"/>
        <v>551.75</v>
      </c>
      <c r="L28" s="17">
        <f t="shared" si="0"/>
        <v>552.07000000000005</v>
      </c>
      <c r="M28" s="15">
        <f t="shared" si="10"/>
        <v>30.65</v>
      </c>
      <c r="N28" s="15"/>
      <c r="O28" s="15"/>
      <c r="P28" s="15"/>
      <c r="Q28" s="15">
        <f t="shared" si="11"/>
        <v>582.4</v>
      </c>
      <c r="R28" s="15">
        <f t="shared" si="12"/>
        <v>582.72</v>
      </c>
      <c r="S28" s="18">
        <f t="shared" si="13"/>
        <v>0.31999999999970896</v>
      </c>
      <c r="T28" s="19"/>
    </row>
    <row r="29" spans="1:20" hidden="1" x14ac:dyDescent="0.25">
      <c r="A29" s="9">
        <v>13</v>
      </c>
      <c r="B29" s="10" t="str">
        <f t="shared" si="1"/>
        <v/>
      </c>
      <c r="C29" s="10" t="str">
        <f t="shared" si="2"/>
        <v/>
      </c>
      <c r="D29" s="10" t="str">
        <f>IFERROR(VLOOKUP(B29,DIAS!$A$1:$B$228,2,FALSE),B29)</f>
        <v/>
      </c>
      <c r="E29" s="11" t="str">
        <f t="shared" si="3"/>
        <v/>
      </c>
      <c r="F29" s="12" t="str">
        <f t="shared" si="4"/>
        <v/>
      </c>
      <c r="G29" s="13" t="str">
        <f t="shared" si="5"/>
        <v/>
      </c>
      <c r="H29" s="14" t="str">
        <f t="shared" si="6"/>
        <v/>
      </c>
      <c r="I29" s="15" t="str">
        <f t="shared" si="7"/>
        <v/>
      </c>
      <c r="J29" s="16" t="str">
        <f t="shared" si="8"/>
        <v/>
      </c>
      <c r="K29" s="15" t="str">
        <f t="shared" si="9"/>
        <v/>
      </c>
      <c r="L29" s="17" t="str">
        <f t="shared" si="0"/>
        <v/>
      </c>
      <c r="M29" s="15" t="str">
        <f t="shared" si="10"/>
        <v/>
      </c>
      <c r="N29" s="15"/>
      <c r="O29" s="15"/>
      <c r="P29" s="15"/>
      <c r="Q29" s="15" t="str">
        <f t="shared" si="11"/>
        <v/>
      </c>
      <c r="R29" s="15" t="str">
        <f t="shared" si="12"/>
        <v/>
      </c>
      <c r="S29" s="18" t="str">
        <f t="shared" si="13"/>
        <v/>
      </c>
      <c r="T29" s="19"/>
    </row>
    <row r="30" spans="1:20" hidden="1" x14ac:dyDescent="0.25">
      <c r="A30" s="9">
        <v>14</v>
      </c>
      <c r="B30" s="10" t="str">
        <f t="shared" si="1"/>
        <v/>
      </c>
      <c r="C30" s="10" t="str">
        <f t="shared" si="2"/>
        <v/>
      </c>
      <c r="D30" s="10" t="str">
        <f>IFERROR(VLOOKUP(B30,DIAS!$A$1:$B$228,2,FALSE),B30)</f>
        <v/>
      </c>
      <c r="E30" s="11" t="str">
        <f t="shared" si="3"/>
        <v/>
      </c>
      <c r="F30" s="12" t="str">
        <f t="shared" si="4"/>
        <v/>
      </c>
      <c r="G30" s="13" t="str">
        <f t="shared" si="5"/>
        <v/>
      </c>
      <c r="H30" s="14" t="str">
        <f t="shared" si="6"/>
        <v/>
      </c>
      <c r="I30" s="15" t="str">
        <f t="shared" si="7"/>
        <v/>
      </c>
      <c r="J30" s="16" t="str">
        <f t="shared" si="8"/>
        <v/>
      </c>
      <c r="K30" s="15" t="str">
        <f t="shared" si="9"/>
        <v/>
      </c>
      <c r="L30" s="17" t="str">
        <f t="shared" si="0"/>
        <v/>
      </c>
      <c r="M30" s="15" t="str">
        <f t="shared" si="10"/>
        <v/>
      </c>
      <c r="N30" s="15"/>
      <c r="O30" s="15"/>
      <c r="P30" s="15"/>
      <c r="Q30" s="15" t="str">
        <f t="shared" si="11"/>
        <v/>
      </c>
      <c r="R30" s="15" t="str">
        <f t="shared" si="12"/>
        <v/>
      </c>
      <c r="S30" s="18" t="str">
        <f t="shared" si="13"/>
        <v/>
      </c>
      <c r="T30" s="19"/>
    </row>
    <row r="31" spans="1:20" hidden="1" x14ac:dyDescent="0.25">
      <c r="A31" s="9">
        <v>15</v>
      </c>
      <c r="B31" s="10" t="str">
        <f t="shared" si="1"/>
        <v/>
      </c>
      <c r="C31" s="10" t="str">
        <f t="shared" si="2"/>
        <v/>
      </c>
      <c r="D31" s="10" t="str">
        <f>IFERROR(VLOOKUP(B31,DIAS!$A$1:$B$228,2,FALSE),B31)</f>
        <v/>
      </c>
      <c r="E31" s="11" t="str">
        <f t="shared" si="3"/>
        <v/>
      </c>
      <c r="F31" s="12" t="str">
        <f t="shared" si="4"/>
        <v/>
      </c>
      <c r="G31" s="13" t="str">
        <f t="shared" si="5"/>
        <v/>
      </c>
      <c r="H31" s="14" t="str">
        <f t="shared" si="6"/>
        <v/>
      </c>
      <c r="I31" s="15" t="str">
        <f t="shared" si="7"/>
        <v/>
      </c>
      <c r="J31" s="16" t="str">
        <f t="shared" si="8"/>
        <v/>
      </c>
      <c r="K31" s="15" t="str">
        <f t="shared" si="9"/>
        <v/>
      </c>
      <c r="L31" s="17" t="str">
        <f t="shared" si="0"/>
        <v/>
      </c>
      <c r="M31" s="15" t="str">
        <f t="shared" si="10"/>
        <v/>
      </c>
      <c r="N31" s="15"/>
      <c r="O31" s="15"/>
      <c r="P31" s="15"/>
      <c r="Q31" s="15" t="str">
        <f t="shared" si="11"/>
        <v/>
      </c>
      <c r="R31" s="15" t="str">
        <f t="shared" si="12"/>
        <v/>
      </c>
      <c r="S31" s="18" t="str">
        <f t="shared" si="13"/>
        <v/>
      </c>
      <c r="T31" s="19"/>
    </row>
    <row r="32" spans="1:20" hidden="1" x14ac:dyDescent="0.25">
      <c r="A32" s="9">
        <v>16</v>
      </c>
      <c r="B32" s="10" t="str">
        <f t="shared" si="1"/>
        <v/>
      </c>
      <c r="C32" s="10" t="str">
        <f t="shared" si="2"/>
        <v/>
      </c>
      <c r="D32" s="10" t="str">
        <f>IFERROR(VLOOKUP(B32,DIAS!$A$1:$B$228,2,FALSE),B32)</f>
        <v/>
      </c>
      <c r="E32" s="11" t="str">
        <f t="shared" si="3"/>
        <v/>
      </c>
      <c r="F32" s="12" t="str">
        <f t="shared" si="4"/>
        <v/>
      </c>
      <c r="G32" s="13" t="str">
        <f t="shared" si="5"/>
        <v/>
      </c>
      <c r="H32" s="14" t="str">
        <f t="shared" si="6"/>
        <v/>
      </c>
      <c r="I32" s="15" t="str">
        <f t="shared" si="7"/>
        <v/>
      </c>
      <c r="J32" s="16" t="str">
        <f t="shared" si="8"/>
        <v/>
      </c>
      <c r="K32" s="15" t="str">
        <f t="shared" si="9"/>
        <v/>
      </c>
      <c r="L32" s="17" t="str">
        <f t="shared" si="0"/>
        <v/>
      </c>
      <c r="M32" s="15" t="str">
        <f t="shared" si="10"/>
        <v/>
      </c>
      <c r="N32" s="15"/>
      <c r="O32" s="15"/>
      <c r="P32" s="15"/>
      <c r="Q32" s="15" t="str">
        <f t="shared" si="11"/>
        <v/>
      </c>
      <c r="R32" s="15" t="str">
        <f t="shared" si="12"/>
        <v/>
      </c>
      <c r="S32" s="18" t="str">
        <f t="shared" si="13"/>
        <v/>
      </c>
      <c r="T32" s="19"/>
    </row>
    <row r="33" spans="1:20" hidden="1" x14ac:dyDescent="0.25">
      <c r="A33" s="9">
        <v>17</v>
      </c>
      <c r="B33" s="10" t="str">
        <f t="shared" si="1"/>
        <v/>
      </c>
      <c r="C33" s="10" t="str">
        <f t="shared" si="2"/>
        <v/>
      </c>
      <c r="D33" s="10" t="str">
        <f>IFERROR(VLOOKUP(B33,DIAS!$A$1:$B$228,2,FALSE),B33)</f>
        <v/>
      </c>
      <c r="E33" s="11" t="str">
        <f t="shared" si="3"/>
        <v/>
      </c>
      <c r="F33" s="12" t="str">
        <f t="shared" si="4"/>
        <v/>
      </c>
      <c r="G33" s="13" t="str">
        <f t="shared" si="5"/>
        <v/>
      </c>
      <c r="H33" s="14" t="str">
        <f t="shared" si="6"/>
        <v/>
      </c>
      <c r="I33" s="15" t="str">
        <f t="shared" si="7"/>
        <v/>
      </c>
      <c r="J33" s="16" t="str">
        <f t="shared" si="8"/>
        <v/>
      </c>
      <c r="K33" s="15" t="str">
        <f t="shared" si="9"/>
        <v/>
      </c>
      <c r="L33" s="17" t="str">
        <f t="shared" si="0"/>
        <v/>
      </c>
      <c r="M33" s="15" t="str">
        <f t="shared" si="10"/>
        <v/>
      </c>
      <c r="N33" s="15"/>
      <c r="O33" s="15"/>
      <c r="P33" s="15"/>
      <c r="Q33" s="15" t="str">
        <f t="shared" si="11"/>
        <v/>
      </c>
      <c r="R33" s="15" t="str">
        <f t="shared" si="12"/>
        <v/>
      </c>
      <c r="S33" s="18" t="str">
        <f t="shared" si="13"/>
        <v/>
      </c>
      <c r="T33" s="19"/>
    </row>
    <row r="34" spans="1:20" hidden="1" x14ac:dyDescent="0.25">
      <c r="A34" s="9">
        <v>18</v>
      </c>
      <c r="B34" s="10" t="str">
        <f t="shared" si="1"/>
        <v/>
      </c>
      <c r="C34" s="10" t="str">
        <f t="shared" si="2"/>
        <v/>
      </c>
      <c r="D34" s="10" t="str">
        <f>IFERROR(VLOOKUP(B34,DIAS!$A$1:$B$228,2,FALSE),B34)</f>
        <v/>
      </c>
      <c r="E34" s="11" t="str">
        <f t="shared" si="3"/>
        <v/>
      </c>
      <c r="F34" s="12" t="str">
        <f t="shared" si="4"/>
        <v/>
      </c>
      <c r="G34" s="13" t="str">
        <f t="shared" si="5"/>
        <v/>
      </c>
      <c r="H34" s="14" t="str">
        <f t="shared" si="6"/>
        <v/>
      </c>
      <c r="I34" s="15" t="str">
        <f t="shared" si="7"/>
        <v/>
      </c>
      <c r="J34" s="16" t="str">
        <f t="shared" si="8"/>
        <v/>
      </c>
      <c r="K34" s="15" t="str">
        <f t="shared" si="9"/>
        <v/>
      </c>
      <c r="L34" s="17" t="str">
        <f t="shared" si="0"/>
        <v/>
      </c>
      <c r="M34" s="15" t="str">
        <f t="shared" si="10"/>
        <v/>
      </c>
      <c r="N34" s="15"/>
      <c r="O34" s="15"/>
      <c r="P34" s="15"/>
      <c r="Q34" s="15" t="str">
        <f t="shared" si="11"/>
        <v/>
      </c>
      <c r="R34" s="15" t="str">
        <f t="shared" si="12"/>
        <v/>
      </c>
      <c r="S34" s="18" t="str">
        <f t="shared" si="13"/>
        <v/>
      </c>
      <c r="T34" s="19"/>
    </row>
    <row r="35" spans="1:20" hidden="1" x14ac:dyDescent="0.25">
      <c r="A35" s="9">
        <v>19</v>
      </c>
      <c r="B35" s="10" t="str">
        <f t="shared" si="1"/>
        <v/>
      </c>
      <c r="C35" s="10" t="str">
        <f t="shared" si="2"/>
        <v/>
      </c>
      <c r="D35" s="10" t="str">
        <f>IFERROR(VLOOKUP(B35,DIAS!$A$1:$B$228,2,FALSE),B35)</f>
        <v/>
      </c>
      <c r="E35" s="11" t="str">
        <f t="shared" si="3"/>
        <v/>
      </c>
      <c r="F35" s="12" t="str">
        <f t="shared" si="4"/>
        <v/>
      </c>
      <c r="G35" s="13" t="str">
        <f t="shared" si="5"/>
        <v/>
      </c>
      <c r="H35" s="14" t="str">
        <f t="shared" si="6"/>
        <v/>
      </c>
      <c r="I35" s="15" t="str">
        <f t="shared" si="7"/>
        <v/>
      </c>
      <c r="J35" s="16" t="str">
        <f t="shared" si="8"/>
        <v/>
      </c>
      <c r="K35" s="15" t="str">
        <f t="shared" si="9"/>
        <v/>
      </c>
      <c r="L35" s="17" t="str">
        <f t="shared" si="0"/>
        <v/>
      </c>
      <c r="M35" s="15" t="str">
        <f t="shared" si="10"/>
        <v/>
      </c>
      <c r="N35" s="15"/>
      <c r="O35" s="15"/>
      <c r="P35" s="15"/>
      <c r="Q35" s="15" t="str">
        <f t="shared" si="11"/>
        <v/>
      </c>
      <c r="R35" s="15" t="str">
        <f t="shared" si="12"/>
        <v/>
      </c>
      <c r="S35" s="18" t="str">
        <f t="shared" si="13"/>
        <v/>
      </c>
      <c r="T35" s="19"/>
    </row>
    <row r="36" spans="1:20" hidden="1" x14ac:dyDescent="0.25">
      <c r="A36" s="9">
        <v>20</v>
      </c>
      <c r="B36" s="10" t="str">
        <f t="shared" si="1"/>
        <v/>
      </c>
      <c r="C36" s="10" t="str">
        <f t="shared" si="2"/>
        <v/>
      </c>
      <c r="D36" s="10" t="str">
        <f>IFERROR(VLOOKUP(B36,DIAS!$A$1:$B$228,2,FALSE),B36)</f>
        <v/>
      </c>
      <c r="E36" s="11" t="str">
        <f t="shared" si="3"/>
        <v/>
      </c>
      <c r="F36" s="12" t="str">
        <f t="shared" si="4"/>
        <v/>
      </c>
      <c r="G36" s="13" t="str">
        <f t="shared" si="5"/>
        <v/>
      </c>
      <c r="H36" s="14" t="str">
        <f t="shared" si="6"/>
        <v/>
      </c>
      <c r="I36" s="15" t="str">
        <f t="shared" si="7"/>
        <v/>
      </c>
      <c r="J36" s="16" t="str">
        <f t="shared" si="8"/>
        <v/>
      </c>
      <c r="K36" s="15" t="str">
        <f t="shared" si="9"/>
        <v/>
      </c>
      <c r="L36" s="17" t="str">
        <f t="shared" si="0"/>
        <v/>
      </c>
      <c r="M36" s="15" t="str">
        <f t="shared" si="10"/>
        <v/>
      </c>
      <c r="N36" s="15"/>
      <c r="O36" s="15"/>
      <c r="P36" s="15"/>
      <c r="Q36" s="15" t="str">
        <f t="shared" si="11"/>
        <v/>
      </c>
      <c r="R36" s="15" t="str">
        <f t="shared" si="12"/>
        <v/>
      </c>
      <c r="S36" s="18" t="str">
        <f t="shared" si="13"/>
        <v/>
      </c>
      <c r="T36" s="19"/>
    </row>
    <row r="37" spans="1:20" hidden="1" x14ac:dyDescent="0.25">
      <c r="A37" s="9">
        <v>21</v>
      </c>
      <c r="B37" s="10" t="str">
        <f t="shared" si="1"/>
        <v/>
      </c>
      <c r="C37" s="10" t="str">
        <f t="shared" si="2"/>
        <v/>
      </c>
      <c r="D37" s="10" t="str">
        <f>IFERROR(VLOOKUP(B37,DIAS!$A$1:$B$228,2,FALSE),B37)</f>
        <v/>
      </c>
      <c r="E37" s="11" t="str">
        <f t="shared" si="3"/>
        <v/>
      </c>
      <c r="F37" s="12" t="str">
        <f t="shared" si="4"/>
        <v/>
      </c>
      <c r="G37" s="13" t="str">
        <f t="shared" si="5"/>
        <v/>
      </c>
      <c r="H37" s="14" t="str">
        <f t="shared" si="6"/>
        <v/>
      </c>
      <c r="I37" s="15" t="str">
        <f t="shared" si="7"/>
        <v/>
      </c>
      <c r="J37" s="16" t="str">
        <f t="shared" si="8"/>
        <v/>
      </c>
      <c r="K37" s="15" t="str">
        <f t="shared" si="9"/>
        <v/>
      </c>
      <c r="L37" s="17" t="str">
        <f t="shared" si="0"/>
        <v/>
      </c>
      <c r="M37" s="15" t="str">
        <f t="shared" si="10"/>
        <v/>
      </c>
      <c r="N37" s="15"/>
      <c r="O37" s="15"/>
      <c r="P37" s="15"/>
      <c r="Q37" s="15" t="str">
        <f t="shared" si="11"/>
        <v/>
      </c>
      <c r="R37" s="15" t="str">
        <f t="shared" si="12"/>
        <v/>
      </c>
      <c r="S37" s="18" t="str">
        <f t="shared" si="13"/>
        <v/>
      </c>
      <c r="T37" s="19"/>
    </row>
    <row r="38" spans="1:20" hidden="1" x14ac:dyDescent="0.25">
      <c r="A38" s="9">
        <v>22</v>
      </c>
      <c r="B38" s="10" t="str">
        <f t="shared" si="1"/>
        <v/>
      </c>
      <c r="C38" s="10" t="str">
        <f t="shared" si="2"/>
        <v/>
      </c>
      <c r="D38" s="10" t="str">
        <f>IFERROR(VLOOKUP(B38,DIAS!$A$1:$B$228,2,FALSE),B38)</f>
        <v/>
      </c>
      <c r="E38" s="11" t="str">
        <f t="shared" si="3"/>
        <v/>
      </c>
      <c r="F38" s="12" t="str">
        <f t="shared" si="4"/>
        <v/>
      </c>
      <c r="G38" s="13" t="str">
        <f t="shared" si="5"/>
        <v/>
      </c>
      <c r="H38" s="14" t="str">
        <f t="shared" si="6"/>
        <v/>
      </c>
      <c r="I38" s="15" t="str">
        <f t="shared" si="7"/>
        <v/>
      </c>
      <c r="J38" s="16" t="str">
        <f t="shared" si="8"/>
        <v/>
      </c>
      <c r="K38" s="15" t="str">
        <f t="shared" si="9"/>
        <v/>
      </c>
      <c r="L38" s="17" t="str">
        <f t="shared" si="0"/>
        <v/>
      </c>
      <c r="M38" s="15" t="str">
        <f t="shared" si="10"/>
        <v/>
      </c>
      <c r="N38" s="15"/>
      <c r="O38" s="15"/>
      <c r="P38" s="15"/>
      <c r="Q38" s="15" t="str">
        <f t="shared" si="11"/>
        <v/>
      </c>
      <c r="R38" s="15" t="str">
        <f t="shared" si="12"/>
        <v/>
      </c>
      <c r="S38" s="18" t="str">
        <f t="shared" si="13"/>
        <v/>
      </c>
      <c r="T38" s="19"/>
    </row>
    <row r="39" spans="1:20" hidden="1" x14ac:dyDescent="0.25">
      <c r="A39" s="9">
        <v>23</v>
      </c>
      <c r="B39" s="10" t="str">
        <f t="shared" si="1"/>
        <v/>
      </c>
      <c r="C39" s="10" t="str">
        <f t="shared" si="2"/>
        <v/>
      </c>
      <c r="D39" s="10" t="str">
        <f>IFERROR(VLOOKUP(B39,DIAS!$A$1:$B$228,2,FALSE),B39)</f>
        <v/>
      </c>
      <c r="E39" s="11" t="str">
        <f t="shared" si="3"/>
        <v/>
      </c>
      <c r="F39" s="12" t="str">
        <f t="shared" si="4"/>
        <v/>
      </c>
      <c r="G39" s="13" t="str">
        <f t="shared" si="5"/>
        <v/>
      </c>
      <c r="H39" s="14" t="str">
        <f t="shared" si="6"/>
        <v/>
      </c>
      <c r="I39" s="15" t="str">
        <f t="shared" si="7"/>
        <v/>
      </c>
      <c r="J39" s="16" t="str">
        <f t="shared" si="8"/>
        <v/>
      </c>
      <c r="K39" s="15" t="str">
        <f t="shared" si="9"/>
        <v/>
      </c>
      <c r="L39" s="17" t="str">
        <f t="shared" si="0"/>
        <v/>
      </c>
      <c r="M39" s="15" t="str">
        <f t="shared" si="10"/>
        <v/>
      </c>
      <c r="N39" s="15"/>
      <c r="O39" s="15"/>
      <c r="P39" s="15"/>
      <c r="Q39" s="15" t="str">
        <f t="shared" si="11"/>
        <v/>
      </c>
      <c r="R39" s="15" t="str">
        <f t="shared" si="12"/>
        <v/>
      </c>
      <c r="S39" s="18" t="str">
        <f t="shared" si="13"/>
        <v/>
      </c>
      <c r="T39" s="19"/>
    </row>
    <row r="40" spans="1:20" hidden="1" x14ac:dyDescent="0.25">
      <c r="A40" s="9">
        <v>24</v>
      </c>
      <c r="B40" s="10" t="str">
        <f t="shared" si="1"/>
        <v/>
      </c>
      <c r="C40" s="10" t="str">
        <f t="shared" si="2"/>
        <v/>
      </c>
      <c r="D40" s="10" t="str">
        <f>IFERROR(VLOOKUP(B40,DIAS!$A$1:$B$228,2,FALSE),B40)</f>
        <v/>
      </c>
      <c r="E40" s="11" t="str">
        <f t="shared" si="3"/>
        <v/>
      </c>
      <c r="F40" s="12" t="str">
        <f t="shared" si="4"/>
        <v/>
      </c>
      <c r="G40" s="13" t="str">
        <f t="shared" si="5"/>
        <v/>
      </c>
      <c r="H40" s="14" t="str">
        <f t="shared" si="6"/>
        <v/>
      </c>
      <c r="I40" s="15" t="str">
        <f t="shared" si="7"/>
        <v/>
      </c>
      <c r="J40" s="16" t="str">
        <f t="shared" si="8"/>
        <v/>
      </c>
      <c r="K40" s="15" t="str">
        <f t="shared" si="9"/>
        <v/>
      </c>
      <c r="L40" s="17" t="str">
        <f t="shared" si="0"/>
        <v/>
      </c>
      <c r="M40" s="15" t="str">
        <f t="shared" si="10"/>
        <v/>
      </c>
      <c r="N40" s="15"/>
      <c r="O40" s="15"/>
      <c r="P40" s="15"/>
      <c r="Q40" s="15" t="str">
        <f t="shared" si="11"/>
        <v/>
      </c>
      <c r="R40" s="15" t="str">
        <f t="shared" si="12"/>
        <v/>
      </c>
      <c r="S40" s="18" t="str">
        <f t="shared" si="13"/>
        <v/>
      </c>
      <c r="T40" s="19"/>
    </row>
    <row r="41" spans="1:20" hidden="1" x14ac:dyDescent="0.25">
      <c r="A41" s="9">
        <v>25</v>
      </c>
      <c r="B41" s="10" t="str">
        <f t="shared" si="1"/>
        <v/>
      </c>
      <c r="C41" s="10" t="str">
        <f t="shared" si="2"/>
        <v/>
      </c>
      <c r="D41" s="10" t="str">
        <f>IFERROR(VLOOKUP(B41,DIAS!$A$1:$B$228,2,FALSE),B41)</f>
        <v/>
      </c>
      <c r="E41" s="11" t="str">
        <f t="shared" si="3"/>
        <v/>
      </c>
      <c r="F41" s="12" t="str">
        <f t="shared" si="4"/>
        <v/>
      </c>
      <c r="G41" s="13" t="str">
        <f t="shared" si="5"/>
        <v/>
      </c>
      <c r="H41" s="14" t="str">
        <f t="shared" si="6"/>
        <v/>
      </c>
      <c r="I41" s="15" t="str">
        <f t="shared" si="7"/>
        <v/>
      </c>
      <c r="J41" s="16" t="str">
        <f t="shared" si="8"/>
        <v/>
      </c>
      <c r="K41" s="15" t="str">
        <f t="shared" si="9"/>
        <v/>
      </c>
      <c r="L41" s="17" t="str">
        <f t="shared" si="0"/>
        <v/>
      </c>
      <c r="M41" s="15" t="str">
        <f t="shared" si="10"/>
        <v/>
      </c>
      <c r="N41" s="15"/>
      <c r="O41" s="15"/>
      <c r="P41" s="15"/>
      <c r="Q41" s="15" t="str">
        <f t="shared" si="11"/>
        <v/>
      </c>
      <c r="R41" s="15" t="str">
        <f t="shared" si="12"/>
        <v/>
      </c>
      <c r="S41" s="18" t="str">
        <f t="shared" si="13"/>
        <v/>
      </c>
    </row>
    <row r="42" spans="1:20" hidden="1" x14ac:dyDescent="0.25">
      <c r="A42" s="9">
        <v>26</v>
      </c>
      <c r="B42" s="10" t="str">
        <f t="shared" si="1"/>
        <v/>
      </c>
      <c r="C42" s="10" t="str">
        <f t="shared" si="2"/>
        <v/>
      </c>
      <c r="D42" s="10" t="str">
        <f>IFERROR(VLOOKUP(B42,DIAS!$A$1:$B$228,2,FALSE),B42)</f>
        <v/>
      </c>
      <c r="E42" s="11" t="str">
        <f t="shared" si="3"/>
        <v/>
      </c>
      <c r="F42" s="12" t="str">
        <f t="shared" si="4"/>
        <v/>
      </c>
      <c r="G42" s="13" t="str">
        <f t="shared" si="5"/>
        <v/>
      </c>
      <c r="H42" s="14" t="str">
        <f t="shared" si="6"/>
        <v/>
      </c>
      <c r="I42" s="15" t="str">
        <f t="shared" si="7"/>
        <v/>
      </c>
      <c r="J42" s="16" t="str">
        <f t="shared" si="8"/>
        <v/>
      </c>
      <c r="K42" s="15" t="str">
        <f t="shared" si="9"/>
        <v/>
      </c>
      <c r="L42" s="17" t="str">
        <f t="shared" si="0"/>
        <v/>
      </c>
      <c r="M42" s="15" t="str">
        <f t="shared" si="10"/>
        <v/>
      </c>
      <c r="N42" s="15"/>
      <c r="O42" s="15"/>
      <c r="P42" s="15"/>
      <c r="Q42" s="15" t="str">
        <f t="shared" si="11"/>
        <v/>
      </c>
      <c r="R42" s="15" t="str">
        <f t="shared" si="12"/>
        <v/>
      </c>
      <c r="S42" s="18" t="str">
        <f t="shared" si="13"/>
        <v/>
      </c>
    </row>
    <row r="43" spans="1:20" hidden="1" x14ac:dyDescent="0.25">
      <c r="A43" s="9">
        <v>27</v>
      </c>
      <c r="B43" s="10" t="str">
        <f t="shared" si="1"/>
        <v/>
      </c>
      <c r="C43" s="10" t="str">
        <f t="shared" si="2"/>
        <v/>
      </c>
      <c r="D43" s="10" t="str">
        <f>IFERROR(VLOOKUP(B43,DIAS!$A$1:$B$228,2,FALSE),B43)</f>
        <v/>
      </c>
      <c r="E43" s="11" t="str">
        <f t="shared" si="3"/>
        <v/>
      </c>
      <c r="F43" s="12" t="str">
        <f t="shared" si="4"/>
        <v/>
      </c>
      <c r="G43" s="13" t="str">
        <f t="shared" si="5"/>
        <v/>
      </c>
      <c r="H43" s="14" t="str">
        <f t="shared" si="6"/>
        <v/>
      </c>
      <c r="I43" s="15" t="str">
        <f t="shared" si="7"/>
        <v/>
      </c>
      <c r="J43" s="16" t="str">
        <f t="shared" si="8"/>
        <v/>
      </c>
      <c r="K43" s="15" t="str">
        <f t="shared" si="9"/>
        <v/>
      </c>
      <c r="L43" s="17" t="str">
        <f t="shared" si="0"/>
        <v/>
      </c>
      <c r="M43" s="15" t="str">
        <f t="shared" si="10"/>
        <v/>
      </c>
      <c r="N43" s="15"/>
      <c r="O43" s="15"/>
      <c r="P43" s="15"/>
      <c r="Q43" s="15" t="str">
        <f t="shared" si="11"/>
        <v/>
      </c>
      <c r="R43" s="15" t="str">
        <f t="shared" si="12"/>
        <v/>
      </c>
      <c r="S43" s="18" t="str">
        <f t="shared" si="13"/>
        <v/>
      </c>
    </row>
    <row r="44" spans="1:20" hidden="1" x14ac:dyDescent="0.25">
      <c r="A44" s="9">
        <v>28</v>
      </c>
      <c r="B44" s="10" t="str">
        <f t="shared" si="1"/>
        <v/>
      </c>
      <c r="C44" s="10" t="str">
        <f t="shared" si="2"/>
        <v/>
      </c>
      <c r="D44" s="10" t="str">
        <f>IFERROR(VLOOKUP(B44,DIAS!$A$1:$B$228,2,FALSE),B44)</f>
        <v/>
      </c>
      <c r="E44" s="11" t="str">
        <f t="shared" si="3"/>
        <v/>
      </c>
      <c r="F44" s="12" t="str">
        <f t="shared" si="4"/>
        <v/>
      </c>
      <c r="G44" s="13" t="str">
        <f t="shared" si="5"/>
        <v/>
      </c>
      <c r="H44" s="14" t="str">
        <f t="shared" si="6"/>
        <v/>
      </c>
      <c r="I44" s="15" t="str">
        <f t="shared" si="7"/>
        <v/>
      </c>
      <c r="J44" s="16" t="str">
        <f t="shared" si="8"/>
        <v/>
      </c>
      <c r="K44" s="15" t="str">
        <f t="shared" si="9"/>
        <v/>
      </c>
      <c r="L44" s="17" t="str">
        <f t="shared" si="0"/>
        <v/>
      </c>
      <c r="M44" s="15" t="str">
        <f t="shared" si="10"/>
        <v/>
      </c>
      <c r="N44" s="15"/>
      <c r="O44" s="15"/>
      <c r="P44" s="15"/>
      <c r="Q44" s="15" t="str">
        <f t="shared" si="11"/>
        <v/>
      </c>
      <c r="R44" s="15" t="str">
        <f t="shared" si="12"/>
        <v/>
      </c>
      <c r="S44" s="18" t="str">
        <f t="shared" si="13"/>
        <v/>
      </c>
    </row>
    <row r="45" spans="1:20" hidden="1" x14ac:dyDescent="0.25">
      <c r="A45" s="9">
        <v>29</v>
      </c>
      <c r="B45" s="10" t="str">
        <f t="shared" si="1"/>
        <v/>
      </c>
      <c r="C45" s="10" t="str">
        <f t="shared" si="2"/>
        <v/>
      </c>
      <c r="D45" s="10" t="str">
        <f>IFERROR(VLOOKUP(B45,DIAS!$A$1:$B$228,2,FALSE),B45)</f>
        <v/>
      </c>
      <c r="E45" s="11" t="str">
        <f t="shared" si="3"/>
        <v/>
      </c>
      <c r="F45" s="12" t="str">
        <f t="shared" si="4"/>
        <v/>
      </c>
      <c r="G45" s="13" t="str">
        <f t="shared" si="5"/>
        <v/>
      </c>
      <c r="H45" s="14" t="str">
        <f t="shared" si="6"/>
        <v/>
      </c>
      <c r="I45" s="15" t="str">
        <f t="shared" si="7"/>
        <v/>
      </c>
      <c r="J45" s="16" t="str">
        <f t="shared" si="8"/>
        <v/>
      </c>
      <c r="K45" s="15" t="str">
        <f t="shared" si="9"/>
        <v/>
      </c>
      <c r="L45" s="17" t="str">
        <f t="shared" si="0"/>
        <v/>
      </c>
      <c r="M45" s="15" t="str">
        <f t="shared" si="10"/>
        <v/>
      </c>
      <c r="N45" s="15"/>
      <c r="O45" s="15"/>
      <c r="P45" s="15"/>
      <c r="Q45" s="15" t="str">
        <f t="shared" si="11"/>
        <v/>
      </c>
      <c r="R45" s="15" t="str">
        <f t="shared" si="12"/>
        <v/>
      </c>
      <c r="S45" s="18" t="str">
        <f t="shared" si="13"/>
        <v/>
      </c>
    </row>
    <row r="46" spans="1:20" hidden="1" x14ac:dyDescent="0.25">
      <c r="A46" s="9">
        <v>30</v>
      </c>
      <c r="B46" s="10" t="str">
        <f t="shared" si="1"/>
        <v/>
      </c>
      <c r="C46" s="10" t="str">
        <f t="shared" si="2"/>
        <v/>
      </c>
      <c r="D46" s="10" t="str">
        <f>IFERROR(VLOOKUP(B46,DIAS!$A$1:$B$228,2,FALSE),B46)</f>
        <v/>
      </c>
      <c r="E46" s="11" t="str">
        <f t="shared" si="3"/>
        <v/>
      </c>
      <c r="F46" s="12" t="str">
        <f t="shared" si="4"/>
        <v/>
      </c>
      <c r="G46" s="13" t="str">
        <f t="shared" si="5"/>
        <v/>
      </c>
      <c r="H46" s="14" t="str">
        <f t="shared" si="6"/>
        <v/>
      </c>
      <c r="I46" s="15" t="str">
        <f t="shared" si="7"/>
        <v/>
      </c>
      <c r="J46" s="16" t="str">
        <f t="shared" si="8"/>
        <v/>
      </c>
      <c r="K46" s="15" t="str">
        <f t="shared" si="9"/>
        <v/>
      </c>
      <c r="L46" s="17" t="str">
        <f t="shared" si="0"/>
        <v/>
      </c>
      <c r="M46" s="15" t="str">
        <f t="shared" si="10"/>
        <v/>
      </c>
      <c r="N46" s="15"/>
      <c r="O46" s="15"/>
      <c r="P46" s="15"/>
      <c r="Q46" s="15" t="str">
        <f t="shared" si="11"/>
        <v/>
      </c>
      <c r="R46" s="15" t="str">
        <f t="shared" si="12"/>
        <v/>
      </c>
      <c r="S46" s="18" t="str">
        <f t="shared" si="13"/>
        <v/>
      </c>
    </row>
    <row r="47" spans="1:20" hidden="1" x14ac:dyDescent="0.25">
      <c r="A47" s="9">
        <v>31</v>
      </c>
      <c r="B47" s="10" t="str">
        <f t="shared" si="1"/>
        <v/>
      </c>
      <c r="C47" s="10" t="str">
        <f t="shared" si="2"/>
        <v/>
      </c>
      <c r="D47" s="10" t="str">
        <f>IFERROR(VLOOKUP(B47,DIAS!$A$1:$B$228,2,FALSE),B47)</f>
        <v/>
      </c>
      <c r="E47" s="11" t="str">
        <f t="shared" si="3"/>
        <v/>
      </c>
      <c r="F47" s="12" t="str">
        <f t="shared" si="4"/>
        <v/>
      </c>
      <c r="G47" s="13" t="str">
        <f t="shared" si="5"/>
        <v/>
      </c>
      <c r="H47" s="14" t="str">
        <f t="shared" si="6"/>
        <v/>
      </c>
      <c r="I47" s="15" t="str">
        <f t="shared" si="7"/>
        <v/>
      </c>
      <c r="J47" s="16" t="str">
        <f t="shared" si="8"/>
        <v/>
      </c>
      <c r="K47" s="15" t="str">
        <f t="shared" si="9"/>
        <v/>
      </c>
      <c r="L47" s="17" t="str">
        <f t="shared" si="0"/>
        <v/>
      </c>
      <c r="M47" s="15" t="str">
        <f t="shared" si="10"/>
        <v/>
      </c>
      <c r="N47" s="15"/>
      <c r="O47" s="15"/>
      <c r="P47" s="15"/>
      <c r="Q47" s="15" t="str">
        <f t="shared" si="11"/>
        <v/>
      </c>
      <c r="R47" s="15" t="str">
        <f t="shared" si="12"/>
        <v/>
      </c>
      <c r="S47" s="18" t="str">
        <f t="shared" si="13"/>
        <v/>
      </c>
    </row>
    <row r="48" spans="1:20" hidden="1" x14ac:dyDescent="0.25">
      <c r="A48" s="9">
        <v>32</v>
      </c>
      <c r="B48" s="10" t="str">
        <f t="shared" si="1"/>
        <v/>
      </c>
      <c r="C48" s="10" t="str">
        <f t="shared" si="2"/>
        <v/>
      </c>
      <c r="D48" s="10" t="str">
        <f>IFERROR(VLOOKUP(B48,DIAS!$A$1:$B$228,2,FALSE),B48)</f>
        <v/>
      </c>
      <c r="E48" s="11" t="str">
        <f t="shared" si="3"/>
        <v/>
      </c>
      <c r="F48" s="12" t="str">
        <f t="shared" si="4"/>
        <v/>
      </c>
      <c r="G48" s="13" t="str">
        <f t="shared" si="5"/>
        <v/>
      </c>
      <c r="H48" s="14" t="str">
        <f t="shared" si="6"/>
        <v/>
      </c>
      <c r="I48" s="15" t="str">
        <f t="shared" si="7"/>
        <v/>
      </c>
      <c r="J48" s="16" t="str">
        <f t="shared" si="8"/>
        <v/>
      </c>
      <c r="K48" s="15" t="str">
        <f t="shared" si="9"/>
        <v/>
      </c>
      <c r="L48" s="17" t="str">
        <f t="shared" si="0"/>
        <v/>
      </c>
      <c r="M48" s="15" t="str">
        <f t="shared" si="10"/>
        <v/>
      </c>
      <c r="N48" s="15"/>
      <c r="O48" s="15"/>
      <c r="P48" s="15"/>
      <c r="Q48" s="15" t="str">
        <f t="shared" si="11"/>
        <v/>
      </c>
      <c r="R48" s="15" t="str">
        <f t="shared" si="12"/>
        <v/>
      </c>
      <c r="S48" s="18" t="str">
        <f t="shared" si="13"/>
        <v/>
      </c>
    </row>
    <row r="49" spans="1:19" hidden="1" x14ac:dyDescent="0.25">
      <c r="A49" s="9">
        <v>33</v>
      </c>
      <c r="B49" s="10" t="str">
        <f t="shared" si="1"/>
        <v/>
      </c>
      <c r="C49" s="10" t="str">
        <f t="shared" si="2"/>
        <v/>
      </c>
      <c r="D49" s="10" t="str">
        <f>IFERROR(VLOOKUP(B49,DIAS!$A$1:$B$228,2,FALSE),B49)</f>
        <v/>
      </c>
      <c r="E49" s="11" t="str">
        <f t="shared" si="3"/>
        <v/>
      </c>
      <c r="F49" s="12" t="str">
        <f t="shared" si="4"/>
        <v/>
      </c>
      <c r="G49" s="13" t="str">
        <f t="shared" si="5"/>
        <v/>
      </c>
      <c r="H49" s="14" t="str">
        <f t="shared" si="6"/>
        <v/>
      </c>
      <c r="I49" s="15" t="str">
        <f t="shared" si="7"/>
        <v/>
      </c>
      <c r="J49" s="16" t="str">
        <f t="shared" si="8"/>
        <v/>
      </c>
      <c r="K49" s="15" t="str">
        <f t="shared" si="9"/>
        <v/>
      </c>
      <c r="L49" s="17" t="str">
        <f t="shared" si="0"/>
        <v/>
      </c>
      <c r="M49" s="15" t="str">
        <f t="shared" si="10"/>
        <v/>
      </c>
      <c r="N49" s="15"/>
      <c r="O49" s="15"/>
      <c r="P49" s="15"/>
      <c r="Q49" s="15" t="str">
        <f t="shared" si="11"/>
        <v/>
      </c>
      <c r="R49" s="15" t="str">
        <f t="shared" si="12"/>
        <v/>
      </c>
      <c r="S49" s="18" t="str">
        <f t="shared" si="13"/>
        <v/>
      </c>
    </row>
    <row r="50" spans="1:19" hidden="1" x14ac:dyDescent="0.25">
      <c r="A50" s="9">
        <v>34</v>
      </c>
      <c r="B50" s="10" t="str">
        <f t="shared" si="1"/>
        <v/>
      </c>
      <c r="C50" s="10" t="str">
        <f t="shared" si="2"/>
        <v/>
      </c>
      <c r="D50" s="10" t="str">
        <f>IFERROR(VLOOKUP(B50,DIAS!$A$1:$B$228,2,FALSE),B50)</f>
        <v/>
      </c>
      <c r="E50" s="11" t="str">
        <f t="shared" si="3"/>
        <v/>
      </c>
      <c r="F50" s="12" t="str">
        <f t="shared" si="4"/>
        <v/>
      </c>
      <c r="G50" s="13" t="str">
        <f t="shared" si="5"/>
        <v/>
      </c>
      <c r="H50" s="14" t="str">
        <f t="shared" si="6"/>
        <v/>
      </c>
      <c r="I50" s="15" t="str">
        <f t="shared" si="7"/>
        <v/>
      </c>
      <c r="J50" s="16" t="str">
        <f t="shared" si="8"/>
        <v/>
      </c>
      <c r="K50" s="15" t="str">
        <f t="shared" si="9"/>
        <v/>
      </c>
      <c r="L50" s="17" t="str">
        <f t="shared" si="0"/>
        <v/>
      </c>
      <c r="M50" s="15" t="str">
        <f t="shared" si="10"/>
        <v/>
      </c>
      <c r="N50" s="15"/>
      <c r="O50" s="15"/>
      <c r="P50" s="15"/>
      <c r="Q50" s="15" t="str">
        <f t="shared" si="11"/>
        <v/>
      </c>
      <c r="R50" s="15" t="str">
        <f t="shared" si="12"/>
        <v/>
      </c>
      <c r="S50" s="18" t="str">
        <f t="shared" si="13"/>
        <v/>
      </c>
    </row>
    <row r="51" spans="1:19" hidden="1" x14ac:dyDescent="0.25">
      <c r="A51" s="9">
        <v>35</v>
      </c>
      <c r="B51" s="10" t="str">
        <f t="shared" si="1"/>
        <v/>
      </c>
      <c r="C51" s="10" t="str">
        <f t="shared" si="2"/>
        <v/>
      </c>
      <c r="D51" s="10" t="str">
        <f>IFERROR(VLOOKUP(B51,DIAS!$A$1:$B$228,2,FALSE),B51)</f>
        <v/>
      </c>
      <c r="E51" s="11" t="str">
        <f t="shared" si="3"/>
        <v/>
      </c>
      <c r="F51" s="12" t="str">
        <f t="shared" si="4"/>
        <v/>
      </c>
      <c r="G51" s="13" t="str">
        <f t="shared" si="5"/>
        <v/>
      </c>
      <c r="H51" s="14" t="str">
        <f t="shared" si="6"/>
        <v/>
      </c>
      <c r="I51" s="15" t="str">
        <f t="shared" si="7"/>
        <v/>
      </c>
      <c r="J51" s="16" t="str">
        <f t="shared" si="8"/>
        <v/>
      </c>
      <c r="K51" s="15" t="str">
        <f t="shared" si="9"/>
        <v/>
      </c>
      <c r="L51" s="17" t="str">
        <f t="shared" si="0"/>
        <v/>
      </c>
      <c r="M51" s="15" t="str">
        <f t="shared" si="10"/>
        <v/>
      </c>
      <c r="N51" s="15"/>
      <c r="O51" s="15"/>
      <c r="P51" s="15"/>
      <c r="Q51" s="15" t="str">
        <f t="shared" si="11"/>
        <v/>
      </c>
      <c r="R51" s="15" t="str">
        <f t="shared" si="12"/>
        <v/>
      </c>
      <c r="S51" s="18" t="str">
        <f t="shared" si="13"/>
        <v/>
      </c>
    </row>
    <row r="52" spans="1:19" hidden="1" x14ac:dyDescent="0.25">
      <c r="A52" s="9">
        <v>36</v>
      </c>
      <c r="B52" s="10" t="str">
        <f t="shared" si="1"/>
        <v/>
      </c>
      <c r="C52" s="10" t="str">
        <f t="shared" si="2"/>
        <v/>
      </c>
      <c r="D52" s="10" t="str">
        <f>IFERROR(VLOOKUP(B52,DIAS!$A$1:$B$228,2,FALSE),B52)</f>
        <v/>
      </c>
      <c r="E52" s="11" t="str">
        <f t="shared" si="3"/>
        <v/>
      </c>
      <c r="F52" s="12" t="str">
        <f t="shared" si="4"/>
        <v/>
      </c>
      <c r="G52" s="13" t="str">
        <f t="shared" si="5"/>
        <v/>
      </c>
      <c r="H52" s="14" t="str">
        <f t="shared" si="6"/>
        <v/>
      </c>
      <c r="I52" s="15" t="str">
        <f t="shared" si="7"/>
        <v/>
      </c>
      <c r="J52" s="16" t="str">
        <f t="shared" si="8"/>
        <v/>
      </c>
      <c r="K52" s="15" t="str">
        <f t="shared" si="9"/>
        <v/>
      </c>
      <c r="L52" s="17" t="str">
        <f t="shared" si="0"/>
        <v/>
      </c>
      <c r="M52" s="15" t="str">
        <f t="shared" si="10"/>
        <v/>
      </c>
      <c r="N52" s="15"/>
      <c r="O52" s="15"/>
      <c r="P52" s="15"/>
      <c r="Q52" s="15" t="str">
        <f t="shared" si="11"/>
        <v/>
      </c>
      <c r="R52" s="15" t="str">
        <f t="shared" si="12"/>
        <v/>
      </c>
      <c r="S52" s="18" t="str">
        <f t="shared" si="13"/>
        <v/>
      </c>
    </row>
    <row r="53" spans="1:19" x14ac:dyDescent="0.25">
      <c r="A53" s="36" t="s">
        <v>24</v>
      </c>
      <c r="B53" s="36"/>
      <c r="C53" s="36"/>
      <c r="D53" s="39"/>
      <c r="E53" s="38">
        <f>+SUM(E17:E52)</f>
        <v>366</v>
      </c>
      <c r="F53" s="40">
        <f>+SUM(F17:F52)</f>
        <v>366</v>
      </c>
      <c r="G53" s="39"/>
      <c r="H53" s="41"/>
      <c r="I53" s="42">
        <f>SUM(I17:I52)</f>
        <v>8.7496839891682878</v>
      </c>
      <c r="J53" s="38"/>
      <c r="K53" s="28"/>
      <c r="L53" s="37"/>
      <c r="M53" s="37"/>
      <c r="N53" s="37"/>
      <c r="O53" s="37"/>
      <c r="P53" s="37"/>
      <c r="Q53" s="37"/>
      <c r="R53" s="37"/>
      <c r="S53" s="20"/>
    </row>
    <row r="54" spans="1:19" x14ac:dyDescent="0.25">
      <c r="H54" s="28" t="s">
        <v>25</v>
      </c>
      <c r="K54" t="s">
        <v>26</v>
      </c>
      <c r="L54" s="21">
        <f>+SUM(L17:L52)</f>
        <v>5096</v>
      </c>
      <c r="M54" s="22"/>
    </row>
    <row r="55" spans="1:19" x14ac:dyDescent="0.25">
      <c r="H55" s="28" t="s">
        <v>27</v>
      </c>
      <c r="L55" s="21">
        <f>+SUM(M17:M52)</f>
        <v>1893.1200000000003</v>
      </c>
    </row>
    <row r="56" spans="1:19" x14ac:dyDescent="0.25">
      <c r="H56" s="28" t="s">
        <v>28</v>
      </c>
      <c r="L56" s="21">
        <f>+SUM(R17:R52)</f>
        <v>6989.119999999999</v>
      </c>
    </row>
  </sheetData>
  <sheetProtection algorithmName="SHA-512" hashValue="qWpi35ovLeNrkTe3BzJsxaDr1w5zhBmXRAo2nOje3INdOSAJlhWQGte1go4aiQ84qlbnJMAQqideMPFZH7Agfg==" saltValue="36daiYjRdv6McxKv3Hgg0g==" spinCount="100000" sheet="1" objects="1" scenarios="1"/>
  <protectedRanges>
    <protectedRange sqref="C11" name="Rango4"/>
    <protectedRange sqref="C7" name="Rango2"/>
    <protectedRange sqref="C4" name="Rango1"/>
    <protectedRange sqref="C8" name="Rango3"/>
  </protectedRanges>
  <mergeCells count="19">
    <mergeCell ref="M15:M16"/>
    <mergeCell ref="A15:A16"/>
    <mergeCell ref="B15:B16"/>
    <mergeCell ref="C15:C16"/>
    <mergeCell ref="D15:D16"/>
    <mergeCell ref="E15:E16"/>
    <mergeCell ref="F15:F16"/>
    <mergeCell ref="G15:G16"/>
    <mergeCell ref="H15:H16"/>
    <mergeCell ref="I15:J15"/>
    <mergeCell ref="K15:K16"/>
    <mergeCell ref="L15:L16"/>
    <mergeCell ref="T15:T16"/>
    <mergeCell ref="N15:N16"/>
    <mergeCell ref="O15:O16"/>
    <mergeCell ref="P15:P16"/>
    <mergeCell ref="Q15:Q16"/>
    <mergeCell ref="R15:R16"/>
    <mergeCell ref="S15:S16"/>
  </mergeCells>
  <dataValidations count="4">
    <dataValidation type="list" allowBlank="1" showInputMessage="1" showErrorMessage="1" sqref="C8" xr:uid="{00000000-0002-0000-0000-000000000000}">
      <formula1>"5,10,15,20,25"</formula1>
    </dataValidation>
    <dataValidation type="whole" allowBlank="1" showInputMessage="1" showErrorMessage="1" error="El monto mínimo es S/1,500 y el Máximo S/30,000" sqref="C4" xr:uid="{00000000-0002-0000-0000-000001000000}">
      <formula1>1500</formula1>
      <formula2>30000</formula2>
    </dataValidation>
    <dataValidation type="whole" allowBlank="1" showInputMessage="1" showErrorMessage="1" error="Plazo mínimo 6 y máximo 36" sqref="C7" xr:uid="{00000000-0002-0000-0000-000002000000}">
      <formula1>6</formula1>
      <formula2>36</formula2>
    </dataValidation>
    <dataValidation type="decimal" allowBlank="1" showInputMessage="1" showErrorMessage="1" error="Tasa mínima 29% y máxima 83.64%" sqref="C11" xr:uid="{00000000-0002-0000-0000-000003000000}">
      <formula1>0.29</formula1>
      <formula2>0.8364</formula2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553"/>
  <sheetViews>
    <sheetView topLeftCell="A203" workbookViewId="0">
      <selection activeCell="H4" sqref="H4"/>
    </sheetView>
  </sheetViews>
  <sheetFormatPr baseColWidth="10" defaultRowHeight="15" x14ac:dyDescent="0.25"/>
  <sheetData>
    <row r="1" spans="1:2" x14ac:dyDescent="0.25">
      <c r="A1" s="23" t="s">
        <v>29</v>
      </c>
      <c r="B1" t="s">
        <v>30</v>
      </c>
    </row>
    <row r="2" spans="1:2" x14ac:dyDescent="0.25">
      <c r="A2" s="23">
        <v>44472</v>
      </c>
      <c r="B2" s="23">
        <f>IFERROR(IF(VLOOKUP((A2+1),A:A,1,FALSE)=(A2+1),A2+2,A2+1),A2+1)</f>
        <v>44473</v>
      </c>
    </row>
    <row r="3" spans="1:2" x14ac:dyDescent="0.25">
      <c r="A3" s="23">
        <v>44479</v>
      </c>
      <c r="B3" s="23">
        <f t="shared" ref="B3:B66" si="0">IFERROR(IF(VLOOKUP((A3+1),A:A,1,FALSE)=(A3+1),A3+2,A3+1),A3+1)</f>
        <v>44480</v>
      </c>
    </row>
    <row r="4" spans="1:2" x14ac:dyDescent="0.25">
      <c r="A4" s="23">
        <v>44486</v>
      </c>
      <c r="B4" s="23">
        <f t="shared" si="0"/>
        <v>44487</v>
      </c>
    </row>
    <row r="5" spans="1:2" x14ac:dyDescent="0.25">
      <c r="A5" s="23">
        <v>44493</v>
      </c>
      <c r="B5" s="23">
        <f t="shared" si="0"/>
        <v>44494</v>
      </c>
    </row>
    <row r="6" spans="1:2" x14ac:dyDescent="0.25">
      <c r="A6" s="23">
        <v>44500</v>
      </c>
      <c r="B6" s="23">
        <f t="shared" si="0"/>
        <v>44501</v>
      </c>
    </row>
    <row r="7" spans="1:2" x14ac:dyDescent="0.25">
      <c r="A7" s="23">
        <v>44507</v>
      </c>
      <c r="B7" s="23">
        <f t="shared" si="0"/>
        <v>44508</v>
      </c>
    </row>
    <row r="8" spans="1:2" x14ac:dyDescent="0.25">
      <c r="A8" s="23">
        <v>44514</v>
      </c>
      <c r="B8" s="23">
        <f t="shared" si="0"/>
        <v>44515</v>
      </c>
    </row>
    <row r="9" spans="1:2" x14ac:dyDescent="0.25">
      <c r="A9" s="23">
        <v>44521</v>
      </c>
      <c r="B9" s="23">
        <f t="shared" si="0"/>
        <v>44522</v>
      </c>
    </row>
    <row r="10" spans="1:2" x14ac:dyDescent="0.25">
      <c r="A10" s="23">
        <v>44528</v>
      </c>
      <c r="B10" s="23">
        <f t="shared" si="0"/>
        <v>44529</v>
      </c>
    </row>
    <row r="11" spans="1:2" x14ac:dyDescent="0.25">
      <c r="A11" s="23">
        <v>44535</v>
      </c>
      <c r="B11" s="23">
        <f t="shared" si="0"/>
        <v>44536</v>
      </c>
    </row>
    <row r="12" spans="1:2" x14ac:dyDescent="0.25">
      <c r="A12" s="23">
        <v>44542</v>
      </c>
      <c r="B12" s="23">
        <f t="shared" si="0"/>
        <v>44543</v>
      </c>
    </row>
    <row r="13" spans="1:2" x14ac:dyDescent="0.25">
      <c r="A13" s="23">
        <v>44549</v>
      </c>
      <c r="B13" s="23">
        <f t="shared" si="0"/>
        <v>44550</v>
      </c>
    </row>
    <row r="14" spans="1:2" x14ac:dyDescent="0.25">
      <c r="A14" s="23">
        <v>44555</v>
      </c>
      <c r="B14" s="23">
        <f t="shared" si="0"/>
        <v>44557</v>
      </c>
    </row>
    <row r="15" spans="1:2" x14ac:dyDescent="0.25">
      <c r="A15" s="23">
        <v>44556</v>
      </c>
      <c r="B15" s="23">
        <f t="shared" si="0"/>
        <v>44557</v>
      </c>
    </row>
    <row r="16" spans="1:2" x14ac:dyDescent="0.25">
      <c r="A16" s="23">
        <v>44563</v>
      </c>
      <c r="B16" s="23">
        <f t="shared" si="0"/>
        <v>44564</v>
      </c>
    </row>
    <row r="17" spans="1:2" x14ac:dyDescent="0.25">
      <c r="A17" s="23">
        <v>44570</v>
      </c>
      <c r="B17" s="23">
        <f t="shared" si="0"/>
        <v>44571</v>
      </c>
    </row>
    <row r="18" spans="1:2" x14ac:dyDescent="0.25">
      <c r="A18" s="23">
        <v>44577</v>
      </c>
      <c r="B18" s="23">
        <f t="shared" si="0"/>
        <v>44578</v>
      </c>
    </row>
    <row r="19" spans="1:2" x14ac:dyDescent="0.25">
      <c r="A19" s="23">
        <v>44584</v>
      </c>
      <c r="B19" s="23">
        <f t="shared" si="0"/>
        <v>44585</v>
      </c>
    </row>
    <row r="20" spans="1:2" x14ac:dyDescent="0.25">
      <c r="A20" s="23">
        <v>44591</v>
      </c>
      <c r="B20" s="23">
        <f t="shared" si="0"/>
        <v>44592</v>
      </c>
    </row>
    <row r="21" spans="1:2" x14ac:dyDescent="0.25">
      <c r="A21" s="23">
        <v>44598</v>
      </c>
      <c r="B21" s="23">
        <f t="shared" si="0"/>
        <v>44599</v>
      </c>
    </row>
    <row r="22" spans="1:2" x14ac:dyDescent="0.25">
      <c r="A22" s="23">
        <v>44605</v>
      </c>
      <c r="B22" s="23">
        <f t="shared" si="0"/>
        <v>44606</v>
      </c>
    </row>
    <row r="23" spans="1:2" x14ac:dyDescent="0.25">
      <c r="A23" s="23">
        <v>44612</v>
      </c>
      <c r="B23" s="23">
        <f t="shared" si="0"/>
        <v>44613</v>
      </c>
    </row>
    <row r="24" spans="1:2" x14ac:dyDescent="0.25">
      <c r="A24" s="23">
        <v>44619</v>
      </c>
      <c r="B24" s="23">
        <f t="shared" si="0"/>
        <v>44620</v>
      </c>
    </row>
    <row r="25" spans="1:2" x14ac:dyDescent="0.25">
      <c r="A25" s="23">
        <v>44626</v>
      </c>
      <c r="B25" s="23">
        <f t="shared" si="0"/>
        <v>44627</v>
      </c>
    </row>
    <row r="26" spans="1:2" x14ac:dyDescent="0.25">
      <c r="A26" s="23">
        <v>44633</v>
      </c>
      <c r="B26" s="23">
        <f t="shared" si="0"/>
        <v>44634</v>
      </c>
    </row>
    <row r="27" spans="1:2" x14ac:dyDescent="0.25">
      <c r="A27" s="23">
        <v>44640</v>
      </c>
      <c r="B27" s="23">
        <f t="shared" si="0"/>
        <v>44641</v>
      </c>
    </row>
    <row r="28" spans="1:2" x14ac:dyDescent="0.25">
      <c r="A28" s="23">
        <v>44647</v>
      </c>
      <c r="B28" s="23">
        <f t="shared" si="0"/>
        <v>44648</v>
      </c>
    </row>
    <row r="29" spans="1:2" x14ac:dyDescent="0.25">
      <c r="A29" s="23">
        <v>44654</v>
      </c>
      <c r="B29" s="23">
        <f t="shared" si="0"/>
        <v>44655</v>
      </c>
    </row>
    <row r="30" spans="1:2" x14ac:dyDescent="0.25">
      <c r="A30" s="23">
        <v>44661</v>
      </c>
      <c r="B30" s="23">
        <f t="shared" si="0"/>
        <v>44662</v>
      </c>
    </row>
    <row r="31" spans="1:2" x14ac:dyDescent="0.25">
      <c r="A31" s="23">
        <v>44666</v>
      </c>
      <c r="B31" s="23">
        <f t="shared" si="0"/>
        <v>44667</v>
      </c>
    </row>
    <row r="32" spans="1:2" x14ac:dyDescent="0.25">
      <c r="A32" s="23">
        <v>44668</v>
      </c>
      <c r="B32" s="23">
        <f t="shared" si="0"/>
        <v>44669</v>
      </c>
    </row>
    <row r="33" spans="1:2" x14ac:dyDescent="0.25">
      <c r="A33" s="23">
        <v>44675</v>
      </c>
      <c r="B33" s="23">
        <f t="shared" si="0"/>
        <v>44676</v>
      </c>
    </row>
    <row r="34" spans="1:2" x14ac:dyDescent="0.25">
      <c r="A34" s="23">
        <v>44682</v>
      </c>
      <c r="B34" s="23">
        <f t="shared" si="0"/>
        <v>44683</v>
      </c>
    </row>
    <row r="35" spans="1:2" x14ac:dyDescent="0.25">
      <c r="A35" s="23">
        <v>44689</v>
      </c>
      <c r="B35" s="23">
        <f t="shared" si="0"/>
        <v>44690</v>
      </c>
    </row>
    <row r="36" spans="1:2" x14ac:dyDescent="0.25">
      <c r="A36" s="23">
        <v>44696</v>
      </c>
      <c r="B36" s="23">
        <f t="shared" si="0"/>
        <v>44697</v>
      </c>
    </row>
    <row r="37" spans="1:2" x14ac:dyDescent="0.25">
      <c r="A37" s="23">
        <v>44703</v>
      </c>
      <c r="B37" s="23">
        <f t="shared" si="0"/>
        <v>44704</v>
      </c>
    </row>
    <row r="38" spans="1:2" x14ac:dyDescent="0.25">
      <c r="A38" s="23">
        <v>44710</v>
      </c>
      <c r="B38" s="23">
        <f t="shared" si="0"/>
        <v>44711</v>
      </c>
    </row>
    <row r="39" spans="1:2" x14ac:dyDescent="0.25">
      <c r="A39" s="23">
        <v>44717</v>
      </c>
      <c r="B39" s="23">
        <f t="shared" si="0"/>
        <v>44718</v>
      </c>
    </row>
    <row r="40" spans="1:2" x14ac:dyDescent="0.25">
      <c r="A40" s="23">
        <v>44724</v>
      </c>
      <c r="B40" s="23">
        <f t="shared" si="0"/>
        <v>44725</v>
      </c>
    </row>
    <row r="41" spans="1:2" x14ac:dyDescent="0.25">
      <c r="A41" s="23">
        <v>44731</v>
      </c>
      <c r="B41" s="23">
        <f t="shared" si="0"/>
        <v>44732</v>
      </c>
    </row>
    <row r="42" spans="1:2" x14ac:dyDescent="0.25">
      <c r="A42" s="23">
        <v>44738</v>
      </c>
      <c r="B42" s="23">
        <f t="shared" si="0"/>
        <v>44739</v>
      </c>
    </row>
    <row r="43" spans="1:2" x14ac:dyDescent="0.25">
      <c r="A43" s="23">
        <v>44745</v>
      </c>
      <c r="B43" s="23">
        <f t="shared" si="0"/>
        <v>44746</v>
      </c>
    </row>
    <row r="44" spans="1:2" x14ac:dyDescent="0.25">
      <c r="A44" s="23">
        <v>44752</v>
      </c>
      <c r="B44" s="23">
        <f t="shared" si="0"/>
        <v>44753</v>
      </c>
    </row>
    <row r="45" spans="1:2" x14ac:dyDescent="0.25">
      <c r="A45" s="23">
        <v>44759</v>
      </c>
      <c r="B45" s="23">
        <f t="shared" si="0"/>
        <v>44760</v>
      </c>
    </row>
    <row r="46" spans="1:2" x14ac:dyDescent="0.25">
      <c r="A46" s="23">
        <v>44766</v>
      </c>
      <c r="B46" s="23">
        <f t="shared" si="0"/>
        <v>44767</v>
      </c>
    </row>
    <row r="47" spans="1:2" x14ac:dyDescent="0.25">
      <c r="A47" s="23">
        <v>44773</v>
      </c>
      <c r="B47" s="23">
        <f t="shared" si="0"/>
        <v>44774</v>
      </c>
    </row>
    <row r="48" spans="1:2" x14ac:dyDescent="0.25">
      <c r="A48" s="23">
        <v>44780</v>
      </c>
      <c r="B48" s="23">
        <f t="shared" si="0"/>
        <v>44781</v>
      </c>
    </row>
    <row r="49" spans="1:2" x14ac:dyDescent="0.25">
      <c r="A49" s="23">
        <v>44787</v>
      </c>
      <c r="B49" s="23">
        <f t="shared" si="0"/>
        <v>44788</v>
      </c>
    </row>
    <row r="50" spans="1:2" x14ac:dyDescent="0.25">
      <c r="A50" s="23">
        <v>44794</v>
      </c>
      <c r="B50" s="23">
        <f t="shared" si="0"/>
        <v>44795</v>
      </c>
    </row>
    <row r="51" spans="1:2" x14ac:dyDescent="0.25">
      <c r="A51" s="23">
        <v>44801</v>
      </c>
      <c r="B51" s="23">
        <f t="shared" si="0"/>
        <v>44802</v>
      </c>
    </row>
    <row r="52" spans="1:2" x14ac:dyDescent="0.25">
      <c r="A52" s="23">
        <v>44808</v>
      </c>
      <c r="B52" s="23">
        <f t="shared" si="0"/>
        <v>44809</v>
      </c>
    </row>
    <row r="53" spans="1:2" x14ac:dyDescent="0.25">
      <c r="A53" s="23">
        <v>44815</v>
      </c>
      <c r="B53" s="23">
        <f t="shared" si="0"/>
        <v>44816</v>
      </c>
    </row>
    <row r="54" spans="1:2" x14ac:dyDescent="0.25">
      <c r="A54" s="23">
        <v>44822</v>
      </c>
      <c r="B54" s="23">
        <f t="shared" si="0"/>
        <v>44823</v>
      </c>
    </row>
    <row r="55" spans="1:2" x14ac:dyDescent="0.25">
      <c r="A55" s="23">
        <v>44829</v>
      </c>
      <c r="B55" s="23">
        <f t="shared" si="0"/>
        <v>44830</v>
      </c>
    </row>
    <row r="56" spans="1:2" x14ac:dyDescent="0.25">
      <c r="A56" s="23">
        <v>44836</v>
      </c>
      <c r="B56" s="23">
        <f t="shared" si="0"/>
        <v>44837</v>
      </c>
    </row>
    <row r="57" spans="1:2" x14ac:dyDescent="0.25">
      <c r="A57" s="23">
        <v>44843</v>
      </c>
      <c r="B57" s="23">
        <f t="shared" si="0"/>
        <v>44844</v>
      </c>
    </row>
    <row r="58" spans="1:2" x14ac:dyDescent="0.25">
      <c r="A58" s="23">
        <v>44850</v>
      </c>
      <c r="B58" s="23">
        <f t="shared" si="0"/>
        <v>44851</v>
      </c>
    </row>
    <row r="59" spans="1:2" x14ac:dyDescent="0.25">
      <c r="A59" s="23">
        <v>44857</v>
      </c>
      <c r="B59" s="23">
        <f t="shared" si="0"/>
        <v>44858</v>
      </c>
    </row>
    <row r="60" spans="1:2" x14ac:dyDescent="0.25">
      <c r="A60" s="23">
        <v>44864</v>
      </c>
      <c r="B60" s="23">
        <f t="shared" si="0"/>
        <v>44865</v>
      </c>
    </row>
    <row r="61" spans="1:2" x14ac:dyDescent="0.25">
      <c r="A61" s="23">
        <v>44871</v>
      </c>
      <c r="B61" s="23">
        <f t="shared" si="0"/>
        <v>44872</v>
      </c>
    </row>
    <row r="62" spans="1:2" x14ac:dyDescent="0.25">
      <c r="A62" s="23">
        <v>44878</v>
      </c>
      <c r="B62" s="23">
        <f t="shared" si="0"/>
        <v>44879</v>
      </c>
    </row>
    <row r="63" spans="1:2" x14ac:dyDescent="0.25">
      <c r="A63" s="23">
        <v>44885</v>
      </c>
      <c r="B63" s="23">
        <f t="shared" si="0"/>
        <v>44886</v>
      </c>
    </row>
    <row r="64" spans="1:2" x14ac:dyDescent="0.25">
      <c r="A64" s="23">
        <v>44892</v>
      </c>
      <c r="B64" s="23">
        <f t="shared" si="0"/>
        <v>44893</v>
      </c>
    </row>
    <row r="65" spans="1:2" x14ac:dyDescent="0.25">
      <c r="A65" s="23">
        <v>44899</v>
      </c>
      <c r="B65" s="23">
        <f t="shared" si="0"/>
        <v>44900</v>
      </c>
    </row>
    <row r="66" spans="1:2" x14ac:dyDescent="0.25">
      <c r="A66" s="23">
        <v>44906</v>
      </c>
      <c r="B66" s="23">
        <f t="shared" si="0"/>
        <v>44907</v>
      </c>
    </row>
    <row r="67" spans="1:2" x14ac:dyDescent="0.25">
      <c r="A67" s="23">
        <v>44913</v>
      </c>
      <c r="B67" s="23">
        <f t="shared" ref="B67:B130" si="1">IFERROR(IF(VLOOKUP((A67+1),A:A,1,FALSE)=(A67+1),A67+2,A67+1),A67+1)</f>
        <v>44914</v>
      </c>
    </row>
    <row r="68" spans="1:2" x14ac:dyDescent="0.25">
      <c r="A68" s="23">
        <v>44920</v>
      </c>
      <c r="B68" s="23">
        <f t="shared" si="1"/>
        <v>44921</v>
      </c>
    </row>
    <row r="69" spans="1:2" x14ac:dyDescent="0.25">
      <c r="A69" s="23">
        <v>44927</v>
      </c>
      <c r="B69" s="23">
        <f t="shared" si="1"/>
        <v>44928</v>
      </c>
    </row>
    <row r="70" spans="1:2" x14ac:dyDescent="0.25">
      <c r="A70" s="23">
        <v>44934</v>
      </c>
      <c r="B70" s="23">
        <f t="shared" si="1"/>
        <v>44935</v>
      </c>
    </row>
    <row r="71" spans="1:2" x14ac:dyDescent="0.25">
      <c r="A71" s="23">
        <v>44941</v>
      </c>
      <c r="B71" s="23">
        <f t="shared" si="1"/>
        <v>44942</v>
      </c>
    </row>
    <row r="72" spans="1:2" x14ac:dyDescent="0.25">
      <c r="A72" s="23">
        <v>44948</v>
      </c>
      <c r="B72" s="23">
        <f t="shared" si="1"/>
        <v>44949</v>
      </c>
    </row>
    <row r="73" spans="1:2" x14ac:dyDescent="0.25">
      <c r="A73" s="23">
        <v>44955</v>
      </c>
      <c r="B73" s="23">
        <f t="shared" si="1"/>
        <v>44956</v>
      </c>
    </row>
    <row r="74" spans="1:2" x14ac:dyDescent="0.25">
      <c r="A74" s="23">
        <v>44962</v>
      </c>
      <c r="B74" s="23">
        <f t="shared" si="1"/>
        <v>44963</v>
      </c>
    </row>
    <row r="75" spans="1:2" x14ac:dyDescent="0.25">
      <c r="A75" s="23">
        <v>44969</v>
      </c>
      <c r="B75" s="23">
        <f t="shared" si="1"/>
        <v>44970</v>
      </c>
    </row>
    <row r="76" spans="1:2" x14ac:dyDescent="0.25">
      <c r="A76" s="23">
        <v>44976</v>
      </c>
      <c r="B76" s="23">
        <f t="shared" si="1"/>
        <v>44977</v>
      </c>
    </row>
    <row r="77" spans="1:2" x14ac:dyDescent="0.25">
      <c r="A77" s="23">
        <v>44983</v>
      </c>
      <c r="B77" s="23">
        <f t="shared" si="1"/>
        <v>44984</v>
      </c>
    </row>
    <row r="78" spans="1:2" x14ac:dyDescent="0.25">
      <c r="A78" s="23">
        <v>44990</v>
      </c>
      <c r="B78" s="23">
        <f t="shared" si="1"/>
        <v>44991</v>
      </c>
    </row>
    <row r="79" spans="1:2" x14ac:dyDescent="0.25">
      <c r="A79" s="23">
        <v>44997</v>
      </c>
      <c r="B79" s="23">
        <f t="shared" si="1"/>
        <v>44998</v>
      </c>
    </row>
    <row r="80" spans="1:2" x14ac:dyDescent="0.25">
      <c r="A80" s="23">
        <v>45004</v>
      </c>
      <c r="B80" s="23">
        <f t="shared" si="1"/>
        <v>45005</v>
      </c>
    </row>
    <row r="81" spans="1:2" x14ac:dyDescent="0.25">
      <c r="A81" s="23">
        <v>45011</v>
      </c>
      <c r="B81" s="23">
        <f t="shared" si="1"/>
        <v>45012</v>
      </c>
    </row>
    <row r="82" spans="1:2" x14ac:dyDescent="0.25">
      <c r="A82" s="23">
        <v>45018</v>
      </c>
      <c r="B82" s="23">
        <f t="shared" si="1"/>
        <v>45019</v>
      </c>
    </row>
    <row r="83" spans="1:2" x14ac:dyDescent="0.25">
      <c r="A83" s="23">
        <v>45025</v>
      </c>
      <c r="B83" s="23">
        <f t="shared" si="1"/>
        <v>45026</v>
      </c>
    </row>
    <row r="84" spans="1:2" x14ac:dyDescent="0.25">
      <c r="A84" s="23">
        <v>45032</v>
      </c>
      <c r="B84" s="23">
        <f t="shared" si="1"/>
        <v>45033</v>
      </c>
    </row>
    <row r="85" spans="1:2" x14ac:dyDescent="0.25">
      <c r="A85" s="23">
        <v>45039</v>
      </c>
      <c r="B85" s="23">
        <f t="shared" si="1"/>
        <v>45040</v>
      </c>
    </row>
    <row r="86" spans="1:2" x14ac:dyDescent="0.25">
      <c r="A86" s="23">
        <v>45046</v>
      </c>
      <c r="B86" s="23">
        <f t="shared" si="1"/>
        <v>45047</v>
      </c>
    </row>
    <row r="87" spans="1:2" x14ac:dyDescent="0.25">
      <c r="A87" s="23">
        <v>45053</v>
      </c>
      <c r="B87" s="23">
        <f t="shared" si="1"/>
        <v>45054</v>
      </c>
    </row>
    <row r="88" spans="1:2" x14ac:dyDescent="0.25">
      <c r="A88" s="23">
        <v>45060</v>
      </c>
      <c r="B88" s="23">
        <f t="shared" si="1"/>
        <v>45061</v>
      </c>
    </row>
    <row r="89" spans="1:2" x14ac:dyDescent="0.25">
      <c r="A89" s="23">
        <v>45067</v>
      </c>
      <c r="B89" s="23">
        <f t="shared" si="1"/>
        <v>45068</v>
      </c>
    </row>
    <row r="90" spans="1:2" x14ac:dyDescent="0.25">
      <c r="A90" s="23">
        <v>45074</v>
      </c>
      <c r="B90" s="23">
        <f t="shared" si="1"/>
        <v>45075</v>
      </c>
    </row>
    <row r="91" spans="1:2" x14ac:dyDescent="0.25">
      <c r="A91" s="23">
        <v>45081</v>
      </c>
      <c r="B91" s="23">
        <f t="shared" si="1"/>
        <v>45082</v>
      </c>
    </row>
    <row r="92" spans="1:2" x14ac:dyDescent="0.25">
      <c r="A92" s="23">
        <v>45088</v>
      </c>
      <c r="B92" s="23">
        <f t="shared" si="1"/>
        <v>45089</v>
      </c>
    </row>
    <row r="93" spans="1:2" x14ac:dyDescent="0.25">
      <c r="A93" s="23">
        <v>45095</v>
      </c>
      <c r="B93" s="23">
        <f t="shared" si="1"/>
        <v>45096</v>
      </c>
    </row>
    <row r="94" spans="1:2" x14ac:dyDescent="0.25">
      <c r="A94" s="23">
        <v>45102</v>
      </c>
      <c r="B94" s="23">
        <f t="shared" si="1"/>
        <v>45103</v>
      </c>
    </row>
    <row r="95" spans="1:2" x14ac:dyDescent="0.25">
      <c r="A95" s="23">
        <v>45109</v>
      </c>
      <c r="B95" s="23">
        <f t="shared" si="1"/>
        <v>45110</v>
      </c>
    </row>
    <row r="96" spans="1:2" x14ac:dyDescent="0.25">
      <c r="A96" s="23">
        <v>45116</v>
      </c>
      <c r="B96" s="23">
        <f t="shared" si="1"/>
        <v>45117</v>
      </c>
    </row>
    <row r="97" spans="1:2" x14ac:dyDescent="0.25">
      <c r="A97" s="23">
        <v>45123</v>
      </c>
      <c r="B97" s="23">
        <f t="shared" si="1"/>
        <v>45124</v>
      </c>
    </row>
    <row r="98" spans="1:2" x14ac:dyDescent="0.25">
      <c r="A98" s="23">
        <v>45130</v>
      </c>
      <c r="B98" s="23">
        <f t="shared" si="1"/>
        <v>45131</v>
      </c>
    </row>
    <row r="99" spans="1:2" x14ac:dyDescent="0.25">
      <c r="A99" s="23">
        <v>45137</v>
      </c>
      <c r="B99" s="23">
        <f t="shared" si="1"/>
        <v>45138</v>
      </c>
    </row>
    <row r="100" spans="1:2" x14ac:dyDescent="0.25">
      <c r="A100" s="23">
        <v>45144</v>
      </c>
      <c r="B100" s="23">
        <f t="shared" si="1"/>
        <v>45145</v>
      </c>
    </row>
    <row r="101" spans="1:2" x14ac:dyDescent="0.25">
      <c r="A101" s="23">
        <v>45151</v>
      </c>
      <c r="B101" s="23">
        <f t="shared" si="1"/>
        <v>45152</v>
      </c>
    </row>
    <row r="102" spans="1:2" x14ac:dyDescent="0.25">
      <c r="A102" s="23">
        <v>45158</v>
      </c>
      <c r="B102" s="23">
        <f t="shared" si="1"/>
        <v>45159</v>
      </c>
    </row>
    <row r="103" spans="1:2" x14ac:dyDescent="0.25">
      <c r="A103" s="23">
        <v>45165</v>
      </c>
      <c r="B103" s="23">
        <f t="shared" si="1"/>
        <v>45166</v>
      </c>
    </row>
    <row r="104" spans="1:2" x14ac:dyDescent="0.25">
      <c r="A104" s="23">
        <v>45172</v>
      </c>
      <c r="B104" s="23">
        <f t="shared" si="1"/>
        <v>45173</v>
      </c>
    </row>
    <row r="105" spans="1:2" x14ac:dyDescent="0.25">
      <c r="A105" s="23">
        <v>45179</v>
      </c>
      <c r="B105" s="23">
        <f t="shared" si="1"/>
        <v>45180</v>
      </c>
    </row>
    <row r="106" spans="1:2" x14ac:dyDescent="0.25">
      <c r="A106" s="23">
        <v>45186</v>
      </c>
      <c r="B106" s="23">
        <f t="shared" si="1"/>
        <v>45187</v>
      </c>
    </row>
    <row r="107" spans="1:2" x14ac:dyDescent="0.25">
      <c r="A107" s="23">
        <v>45193</v>
      </c>
      <c r="B107" s="23">
        <f t="shared" si="1"/>
        <v>45194</v>
      </c>
    </row>
    <row r="108" spans="1:2" x14ac:dyDescent="0.25">
      <c r="A108" s="23">
        <v>45200</v>
      </c>
      <c r="B108" s="23">
        <f t="shared" si="1"/>
        <v>45201</v>
      </c>
    </row>
    <row r="109" spans="1:2" x14ac:dyDescent="0.25">
      <c r="A109" s="23">
        <v>45207</v>
      </c>
      <c r="B109" s="23">
        <f t="shared" si="1"/>
        <v>45208</v>
      </c>
    </row>
    <row r="110" spans="1:2" x14ac:dyDescent="0.25">
      <c r="A110" s="23">
        <v>45214</v>
      </c>
      <c r="B110" s="23">
        <f t="shared" si="1"/>
        <v>45215</v>
      </c>
    </row>
    <row r="111" spans="1:2" x14ac:dyDescent="0.25">
      <c r="A111" s="23">
        <v>45221</v>
      </c>
      <c r="B111" s="23">
        <f t="shared" si="1"/>
        <v>45222</v>
      </c>
    </row>
    <row r="112" spans="1:2" x14ac:dyDescent="0.25">
      <c r="A112" s="23">
        <v>45228</v>
      </c>
      <c r="B112" s="23">
        <f t="shared" si="1"/>
        <v>45229</v>
      </c>
    </row>
    <row r="113" spans="1:2" x14ac:dyDescent="0.25">
      <c r="A113" s="23">
        <v>45235</v>
      </c>
      <c r="B113" s="23">
        <f t="shared" si="1"/>
        <v>45236</v>
      </c>
    </row>
    <row r="114" spans="1:2" x14ac:dyDescent="0.25">
      <c r="A114" s="23">
        <v>45242</v>
      </c>
      <c r="B114" s="23">
        <f t="shared" si="1"/>
        <v>45243</v>
      </c>
    </row>
    <row r="115" spans="1:2" x14ac:dyDescent="0.25">
      <c r="A115" s="23">
        <v>45249</v>
      </c>
      <c r="B115" s="23">
        <f t="shared" si="1"/>
        <v>45250</v>
      </c>
    </row>
    <row r="116" spans="1:2" x14ac:dyDescent="0.25">
      <c r="A116" s="23">
        <v>45256</v>
      </c>
      <c r="B116" s="23">
        <f t="shared" si="1"/>
        <v>45257</v>
      </c>
    </row>
    <row r="117" spans="1:2" x14ac:dyDescent="0.25">
      <c r="A117" s="23">
        <v>45263</v>
      </c>
      <c r="B117" s="23">
        <f t="shared" si="1"/>
        <v>45264</v>
      </c>
    </row>
    <row r="118" spans="1:2" x14ac:dyDescent="0.25">
      <c r="A118" s="23">
        <v>45270</v>
      </c>
      <c r="B118" s="23">
        <f t="shared" si="1"/>
        <v>45271</v>
      </c>
    </row>
    <row r="119" spans="1:2" x14ac:dyDescent="0.25">
      <c r="A119" s="23">
        <v>45277</v>
      </c>
      <c r="B119" s="23">
        <f t="shared" si="1"/>
        <v>45278</v>
      </c>
    </row>
    <row r="120" spans="1:2" x14ac:dyDescent="0.25">
      <c r="A120" s="23">
        <v>45284</v>
      </c>
      <c r="B120" s="23">
        <f t="shared" si="1"/>
        <v>45286</v>
      </c>
    </row>
    <row r="121" spans="1:2" x14ac:dyDescent="0.25">
      <c r="A121" s="23">
        <v>45285</v>
      </c>
      <c r="B121" s="23">
        <f t="shared" si="1"/>
        <v>45286</v>
      </c>
    </row>
    <row r="122" spans="1:2" x14ac:dyDescent="0.25">
      <c r="A122" s="23">
        <v>45291</v>
      </c>
      <c r="B122" s="23">
        <f t="shared" si="1"/>
        <v>45292</v>
      </c>
    </row>
    <row r="123" spans="1:2" x14ac:dyDescent="0.25">
      <c r="A123" s="23">
        <v>45298</v>
      </c>
      <c r="B123" s="23">
        <f t="shared" si="1"/>
        <v>45299</v>
      </c>
    </row>
    <row r="124" spans="1:2" x14ac:dyDescent="0.25">
      <c r="A124" s="23">
        <v>45305</v>
      </c>
      <c r="B124" s="23">
        <f t="shared" si="1"/>
        <v>45306</v>
      </c>
    </row>
    <row r="125" spans="1:2" x14ac:dyDescent="0.25">
      <c r="A125" s="23">
        <v>45312</v>
      </c>
      <c r="B125" s="23">
        <f t="shared" si="1"/>
        <v>45313</v>
      </c>
    </row>
    <row r="126" spans="1:2" x14ac:dyDescent="0.25">
      <c r="A126" s="23">
        <v>45319</v>
      </c>
      <c r="B126" s="23">
        <f t="shared" si="1"/>
        <v>45320</v>
      </c>
    </row>
    <row r="127" spans="1:2" x14ac:dyDescent="0.25">
      <c r="A127" s="23">
        <v>45326</v>
      </c>
      <c r="B127" s="23">
        <f t="shared" si="1"/>
        <v>45327</v>
      </c>
    </row>
    <row r="128" spans="1:2" x14ac:dyDescent="0.25">
      <c r="A128" s="23">
        <v>45333</v>
      </c>
      <c r="B128" s="23">
        <f t="shared" si="1"/>
        <v>45334</v>
      </c>
    </row>
    <row r="129" spans="1:2" x14ac:dyDescent="0.25">
      <c r="A129" s="23">
        <v>45340</v>
      </c>
      <c r="B129" s="23">
        <f t="shared" si="1"/>
        <v>45341</v>
      </c>
    </row>
    <row r="130" spans="1:2" x14ac:dyDescent="0.25">
      <c r="A130" s="23">
        <v>45347</v>
      </c>
      <c r="B130" s="23">
        <f t="shared" si="1"/>
        <v>45348</v>
      </c>
    </row>
    <row r="131" spans="1:2" x14ac:dyDescent="0.25">
      <c r="A131" s="23">
        <v>45354</v>
      </c>
      <c r="B131" s="23">
        <f t="shared" ref="B131:B194" si="2">IFERROR(IF(VLOOKUP((A131+1),A:A,1,FALSE)=(A131+1),A131+2,A131+1),A131+1)</f>
        <v>45355</v>
      </c>
    </row>
    <row r="132" spans="1:2" x14ac:dyDescent="0.25">
      <c r="A132" s="23">
        <v>45361</v>
      </c>
      <c r="B132" s="23">
        <f t="shared" si="2"/>
        <v>45362</v>
      </c>
    </row>
    <row r="133" spans="1:2" x14ac:dyDescent="0.25">
      <c r="A133" s="23">
        <v>45368</v>
      </c>
      <c r="B133" s="23">
        <f t="shared" si="2"/>
        <v>45369</v>
      </c>
    </row>
    <row r="134" spans="1:2" x14ac:dyDescent="0.25">
      <c r="A134" s="23">
        <v>45375</v>
      </c>
      <c r="B134" s="23">
        <f t="shared" si="2"/>
        <v>45376</v>
      </c>
    </row>
    <row r="135" spans="1:2" x14ac:dyDescent="0.25">
      <c r="A135" s="23">
        <v>45382</v>
      </c>
      <c r="B135" s="23">
        <f t="shared" si="2"/>
        <v>45383</v>
      </c>
    </row>
    <row r="136" spans="1:2" x14ac:dyDescent="0.25">
      <c r="A136" s="23">
        <v>45389</v>
      </c>
      <c r="B136" s="23">
        <f t="shared" si="2"/>
        <v>45390</v>
      </c>
    </row>
    <row r="137" spans="1:2" x14ac:dyDescent="0.25">
      <c r="A137" s="23">
        <v>45396</v>
      </c>
      <c r="B137" s="23">
        <f t="shared" si="2"/>
        <v>45397</v>
      </c>
    </row>
    <row r="138" spans="1:2" x14ac:dyDescent="0.25">
      <c r="A138" s="23">
        <v>45403</v>
      </c>
      <c r="B138" s="23">
        <f t="shared" si="2"/>
        <v>45404</v>
      </c>
    </row>
    <row r="139" spans="1:2" x14ac:dyDescent="0.25">
      <c r="A139" s="23">
        <v>45410</v>
      </c>
      <c r="B139" s="23">
        <f t="shared" si="2"/>
        <v>45411</v>
      </c>
    </row>
    <row r="140" spans="1:2" x14ac:dyDescent="0.25">
      <c r="A140" s="23">
        <v>45417</v>
      </c>
      <c r="B140" s="23">
        <f t="shared" si="2"/>
        <v>45418</v>
      </c>
    </row>
    <row r="141" spans="1:2" x14ac:dyDescent="0.25">
      <c r="A141" s="23">
        <v>45424</v>
      </c>
      <c r="B141" s="23">
        <f t="shared" si="2"/>
        <v>45425</v>
      </c>
    </row>
    <row r="142" spans="1:2" x14ac:dyDescent="0.25">
      <c r="A142" s="23">
        <v>45431</v>
      </c>
      <c r="B142" s="23">
        <f t="shared" si="2"/>
        <v>45432</v>
      </c>
    </row>
    <row r="143" spans="1:2" x14ac:dyDescent="0.25">
      <c r="A143" s="23">
        <v>45438</v>
      </c>
      <c r="B143" s="23">
        <f t="shared" si="2"/>
        <v>45439</v>
      </c>
    </row>
    <row r="144" spans="1:2" x14ac:dyDescent="0.25">
      <c r="A144" s="23">
        <v>45445</v>
      </c>
      <c r="B144" s="23">
        <f t="shared" si="2"/>
        <v>45446</v>
      </c>
    </row>
    <row r="145" spans="1:2" x14ac:dyDescent="0.25">
      <c r="A145" s="23">
        <v>45452</v>
      </c>
      <c r="B145" s="23">
        <f t="shared" si="2"/>
        <v>45453</v>
      </c>
    </row>
    <row r="146" spans="1:2" x14ac:dyDescent="0.25">
      <c r="A146" s="23">
        <v>45459</v>
      </c>
      <c r="B146" s="23">
        <f t="shared" si="2"/>
        <v>45460</v>
      </c>
    </row>
    <row r="147" spans="1:2" x14ac:dyDescent="0.25">
      <c r="A147" s="23">
        <v>45466</v>
      </c>
      <c r="B147" s="23">
        <f t="shared" si="2"/>
        <v>45467</v>
      </c>
    </row>
    <row r="148" spans="1:2" x14ac:dyDescent="0.25">
      <c r="A148" s="23">
        <v>45473</v>
      </c>
      <c r="B148" s="23">
        <f t="shared" si="2"/>
        <v>45474</v>
      </c>
    </row>
    <row r="149" spans="1:2" x14ac:dyDescent="0.25">
      <c r="A149" s="23">
        <v>45480</v>
      </c>
      <c r="B149" s="23">
        <f t="shared" si="2"/>
        <v>45481</v>
      </c>
    </row>
    <row r="150" spans="1:2" x14ac:dyDescent="0.25">
      <c r="A150" s="23">
        <v>45487</v>
      </c>
      <c r="B150" s="23">
        <f t="shared" si="2"/>
        <v>45488</v>
      </c>
    </row>
    <row r="151" spans="1:2" x14ac:dyDescent="0.25">
      <c r="A151" s="23">
        <v>45494</v>
      </c>
      <c r="B151" s="23">
        <f t="shared" si="2"/>
        <v>45495</v>
      </c>
    </row>
    <row r="152" spans="1:2" x14ac:dyDescent="0.25">
      <c r="A152" s="23">
        <v>45501</v>
      </c>
      <c r="B152" s="23">
        <f t="shared" si="2"/>
        <v>45502</v>
      </c>
    </row>
    <row r="153" spans="1:2" x14ac:dyDescent="0.25">
      <c r="A153" s="23">
        <v>45508</v>
      </c>
      <c r="B153" s="23">
        <f t="shared" si="2"/>
        <v>45509</v>
      </c>
    </row>
    <row r="154" spans="1:2" x14ac:dyDescent="0.25">
      <c r="A154" s="23">
        <v>45515</v>
      </c>
      <c r="B154" s="23">
        <f t="shared" si="2"/>
        <v>45516</v>
      </c>
    </row>
    <row r="155" spans="1:2" x14ac:dyDescent="0.25">
      <c r="A155" s="23">
        <v>45522</v>
      </c>
      <c r="B155" s="23">
        <f t="shared" si="2"/>
        <v>45523</v>
      </c>
    </row>
    <row r="156" spans="1:2" x14ac:dyDescent="0.25">
      <c r="A156" s="23">
        <v>45529</v>
      </c>
      <c r="B156" s="23">
        <f t="shared" si="2"/>
        <v>45530</v>
      </c>
    </row>
    <row r="157" spans="1:2" x14ac:dyDescent="0.25">
      <c r="A157" s="23">
        <v>45536</v>
      </c>
      <c r="B157" s="23">
        <f t="shared" si="2"/>
        <v>45537</v>
      </c>
    </row>
    <row r="158" spans="1:2" x14ac:dyDescent="0.25">
      <c r="A158" s="23">
        <v>45543</v>
      </c>
      <c r="B158" s="23">
        <f t="shared" si="2"/>
        <v>45544</v>
      </c>
    </row>
    <row r="159" spans="1:2" x14ac:dyDescent="0.25">
      <c r="A159" s="23">
        <v>45550</v>
      </c>
      <c r="B159" s="23">
        <f t="shared" si="2"/>
        <v>45551</v>
      </c>
    </row>
    <row r="160" spans="1:2" x14ac:dyDescent="0.25">
      <c r="A160" s="23">
        <v>45557</v>
      </c>
      <c r="B160" s="23">
        <f t="shared" si="2"/>
        <v>45558</v>
      </c>
    </row>
    <row r="161" spans="1:2" x14ac:dyDescent="0.25">
      <c r="A161" s="23">
        <v>45564</v>
      </c>
      <c r="B161" s="23">
        <f t="shared" si="2"/>
        <v>45565</v>
      </c>
    </row>
    <row r="162" spans="1:2" x14ac:dyDescent="0.25">
      <c r="A162" s="23">
        <v>45571</v>
      </c>
      <c r="B162" s="23">
        <f t="shared" si="2"/>
        <v>45572</v>
      </c>
    </row>
    <row r="163" spans="1:2" x14ac:dyDescent="0.25">
      <c r="A163" s="23">
        <v>45578</v>
      </c>
      <c r="B163" s="23">
        <f t="shared" si="2"/>
        <v>45579</v>
      </c>
    </row>
    <row r="164" spans="1:2" x14ac:dyDescent="0.25">
      <c r="A164" s="23">
        <v>45585</v>
      </c>
      <c r="B164" s="23">
        <f t="shared" si="2"/>
        <v>45586</v>
      </c>
    </row>
    <row r="165" spans="1:2" x14ac:dyDescent="0.25">
      <c r="A165" s="23">
        <v>45592</v>
      </c>
      <c r="B165" s="23">
        <f t="shared" si="2"/>
        <v>45593</v>
      </c>
    </row>
    <row r="166" spans="1:2" x14ac:dyDescent="0.25">
      <c r="A166" s="23">
        <v>45599</v>
      </c>
      <c r="B166" s="23">
        <f t="shared" si="2"/>
        <v>45600</v>
      </c>
    </row>
    <row r="167" spans="1:2" x14ac:dyDescent="0.25">
      <c r="A167" s="23">
        <v>45606</v>
      </c>
      <c r="B167" s="23">
        <f t="shared" si="2"/>
        <v>45607</v>
      </c>
    </row>
    <row r="168" spans="1:2" x14ac:dyDescent="0.25">
      <c r="A168" s="23">
        <v>45613</v>
      </c>
      <c r="B168" s="23">
        <f t="shared" si="2"/>
        <v>45614</v>
      </c>
    </row>
    <row r="169" spans="1:2" x14ac:dyDescent="0.25">
      <c r="A169" s="23">
        <v>45620</v>
      </c>
      <c r="B169" s="23">
        <f t="shared" si="2"/>
        <v>45621</v>
      </c>
    </row>
    <row r="170" spans="1:2" x14ac:dyDescent="0.25">
      <c r="A170" s="23">
        <v>45627</v>
      </c>
      <c r="B170" s="23">
        <f t="shared" si="2"/>
        <v>45628</v>
      </c>
    </row>
    <row r="171" spans="1:2" x14ac:dyDescent="0.25">
      <c r="A171" s="23">
        <v>45634</v>
      </c>
      <c r="B171" s="23">
        <f t="shared" si="2"/>
        <v>45635</v>
      </c>
    </row>
    <row r="172" spans="1:2" x14ac:dyDescent="0.25">
      <c r="A172" s="23">
        <v>45641</v>
      </c>
      <c r="B172" s="23">
        <f t="shared" si="2"/>
        <v>45642</v>
      </c>
    </row>
    <row r="173" spans="1:2" x14ac:dyDescent="0.25">
      <c r="A173" s="23">
        <v>45648</v>
      </c>
      <c r="B173" s="23">
        <f t="shared" si="2"/>
        <v>45649</v>
      </c>
    </row>
    <row r="174" spans="1:2" x14ac:dyDescent="0.25">
      <c r="A174" s="23">
        <v>45651</v>
      </c>
      <c r="B174" s="23">
        <f t="shared" si="2"/>
        <v>45652</v>
      </c>
    </row>
    <row r="175" spans="1:2" x14ac:dyDescent="0.25">
      <c r="A175" s="23">
        <v>45655</v>
      </c>
      <c r="B175" s="23">
        <f t="shared" si="2"/>
        <v>45656</v>
      </c>
    </row>
    <row r="176" spans="1:2" x14ac:dyDescent="0.25">
      <c r="A176" s="23">
        <v>45662</v>
      </c>
      <c r="B176" s="23">
        <f t="shared" si="2"/>
        <v>45663</v>
      </c>
    </row>
    <row r="177" spans="1:2" x14ac:dyDescent="0.25">
      <c r="A177" s="23">
        <v>45669</v>
      </c>
      <c r="B177" s="23">
        <f t="shared" si="2"/>
        <v>45670</v>
      </c>
    </row>
    <row r="178" spans="1:2" x14ac:dyDescent="0.25">
      <c r="A178" s="23">
        <v>45676</v>
      </c>
      <c r="B178" s="23">
        <f t="shared" si="2"/>
        <v>45677</v>
      </c>
    </row>
    <row r="179" spans="1:2" x14ac:dyDescent="0.25">
      <c r="A179" s="23">
        <v>45683</v>
      </c>
      <c r="B179" s="23">
        <f t="shared" si="2"/>
        <v>45684</v>
      </c>
    </row>
    <row r="180" spans="1:2" x14ac:dyDescent="0.25">
      <c r="A180" s="23">
        <v>45690</v>
      </c>
      <c r="B180" s="23">
        <f t="shared" si="2"/>
        <v>45691</v>
      </c>
    </row>
    <row r="181" spans="1:2" x14ac:dyDescent="0.25">
      <c r="A181" s="23">
        <v>45697</v>
      </c>
      <c r="B181" s="23">
        <f t="shared" si="2"/>
        <v>45698</v>
      </c>
    </row>
    <row r="182" spans="1:2" x14ac:dyDescent="0.25">
      <c r="A182" s="23">
        <v>45704</v>
      </c>
      <c r="B182" s="23">
        <f t="shared" si="2"/>
        <v>45705</v>
      </c>
    </row>
    <row r="183" spans="1:2" x14ac:dyDescent="0.25">
      <c r="A183" s="23">
        <v>45711</v>
      </c>
      <c r="B183" s="23">
        <f t="shared" si="2"/>
        <v>45712</v>
      </c>
    </row>
    <row r="184" spans="1:2" x14ac:dyDescent="0.25">
      <c r="A184" s="23">
        <v>45718</v>
      </c>
      <c r="B184" s="23">
        <f t="shared" si="2"/>
        <v>45719</v>
      </c>
    </row>
    <row r="185" spans="1:2" x14ac:dyDescent="0.25">
      <c r="A185" s="23">
        <v>45725</v>
      </c>
      <c r="B185" s="23">
        <f t="shared" si="2"/>
        <v>45726</v>
      </c>
    </row>
    <row r="186" spans="1:2" x14ac:dyDescent="0.25">
      <c r="A186" s="23">
        <v>45732</v>
      </c>
      <c r="B186" s="23">
        <f t="shared" si="2"/>
        <v>45733</v>
      </c>
    </row>
    <row r="187" spans="1:2" x14ac:dyDescent="0.25">
      <c r="A187" s="23">
        <v>45739</v>
      </c>
      <c r="B187" s="23">
        <f t="shared" si="2"/>
        <v>45740</v>
      </c>
    </row>
    <row r="188" spans="1:2" x14ac:dyDescent="0.25">
      <c r="A188" s="23">
        <v>45746</v>
      </c>
      <c r="B188" s="23">
        <f t="shared" si="2"/>
        <v>45747</v>
      </c>
    </row>
    <row r="189" spans="1:2" x14ac:dyDescent="0.25">
      <c r="A189" s="23">
        <v>45753</v>
      </c>
      <c r="B189" s="23">
        <f t="shared" si="2"/>
        <v>45754</v>
      </c>
    </row>
    <row r="190" spans="1:2" x14ac:dyDescent="0.25">
      <c r="A190" s="23">
        <v>45760</v>
      </c>
      <c r="B190" s="23">
        <f t="shared" si="2"/>
        <v>45761</v>
      </c>
    </row>
    <row r="191" spans="1:2" x14ac:dyDescent="0.25">
      <c r="A191" s="23">
        <v>45767</v>
      </c>
      <c r="B191" s="23">
        <f t="shared" si="2"/>
        <v>45768</v>
      </c>
    </row>
    <row r="192" spans="1:2" x14ac:dyDescent="0.25">
      <c r="A192" s="23">
        <v>45774</v>
      </c>
      <c r="B192" s="23">
        <f t="shared" si="2"/>
        <v>45775</v>
      </c>
    </row>
    <row r="193" spans="1:2" x14ac:dyDescent="0.25">
      <c r="A193" s="23">
        <v>45781</v>
      </c>
      <c r="B193" s="23">
        <f t="shared" si="2"/>
        <v>45782</v>
      </c>
    </row>
    <row r="194" spans="1:2" x14ac:dyDescent="0.25">
      <c r="A194" s="23">
        <v>45788</v>
      </c>
      <c r="B194" s="23">
        <f t="shared" si="2"/>
        <v>45789</v>
      </c>
    </row>
    <row r="195" spans="1:2" x14ac:dyDescent="0.25">
      <c r="A195" s="23">
        <v>45795</v>
      </c>
      <c r="B195" s="23">
        <f t="shared" ref="B195:B228" si="3">IFERROR(IF(VLOOKUP((A195+1),A:A,1,FALSE)=(A195+1),A195+2,A195+1),A195+1)</f>
        <v>45796</v>
      </c>
    </row>
    <row r="196" spans="1:2" x14ac:dyDescent="0.25">
      <c r="A196" s="23">
        <v>45802</v>
      </c>
      <c r="B196" s="23">
        <f t="shared" si="3"/>
        <v>45803</v>
      </c>
    </row>
    <row r="197" spans="1:2" x14ac:dyDescent="0.25">
      <c r="A197" s="23">
        <v>45809</v>
      </c>
      <c r="B197" s="23">
        <f t="shared" si="3"/>
        <v>45810</v>
      </c>
    </row>
    <row r="198" spans="1:2" x14ac:dyDescent="0.25">
      <c r="A198" s="23">
        <v>45816</v>
      </c>
      <c r="B198" s="23">
        <f t="shared" si="3"/>
        <v>45817</v>
      </c>
    </row>
    <row r="199" spans="1:2" x14ac:dyDescent="0.25">
      <c r="A199" s="23">
        <v>45823</v>
      </c>
      <c r="B199" s="23">
        <f t="shared" si="3"/>
        <v>45824</v>
      </c>
    </row>
    <row r="200" spans="1:2" x14ac:dyDescent="0.25">
      <c r="A200" s="23">
        <v>45830</v>
      </c>
      <c r="B200" s="23">
        <f t="shared" si="3"/>
        <v>45831</v>
      </c>
    </row>
    <row r="201" spans="1:2" x14ac:dyDescent="0.25">
      <c r="A201" s="23">
        <v>45837</v>
      </c>
      <c r="B201" s="23">
        <f t="shared" si="3"/>
        <v>45838</v>
      </c>
    </row>
    <row r="202" spans="1:2" x14ac:dyDescent="0.25">
      <c r="A202" s="23">
        <v>45844</v>
      </c>
      <c r="B202" s="23">
        <f t="shared" si="3"/>
        <v>45845</v>
      </c>
    </row>
    <row r="203" spans="1:2" x14ac:dyDescent="0.25">
      <c r="A203" s="23">
        <v>45851</v>
      </c>
      <c r="B203" s="23">
        <f t="shared" si="3"/>
        <v>45852</v>
      </c>
    </row>
    <row r="204" spans="1:2" x14ac:dyDescent="0.25">
      <c r="A204" s="23">
        <v>45858</v>
      </c>
      <c r="B204" s="23">
        <f t="shared" si="3"/>
        <v>45859</v>
      </c>
    </row>
    <row r="205" spans="1:2" x14ac:dyDescent="0.25">
      <c r="A205" s="23">
        <v>45865</v>
      </c>
      <c r="B205" s="23">
        <f t="shared" si="3"/>
        <v>45866</v>
      </c>
    </row>
    <row r="206" spans="1:2" x14ac:dyDescent="0.25">
      <c r="A206" s="23">
        <v>45872</v>
      </c>
      <c r="B206" s="23">
        <f t="shared" si="3"/>
        <v>45873</v>
      </c>
    </row>
    <row r="207" spans="1:2" x14ac:dyDescent="0.25">
      <c r="A207" s="23">
        <v>45879</v>
      </c>
      <c r="B207" s="23">
        <f t="shared" si="3"/>
        <v>45880</v>
      </c>
    </row>
    <row r="208" spans="1:2" x14ac:dyDescent="0.25">
      <c r="A208" s="23">
        <v>45886</v>
      </c>
      <c r="B208" s="23">
        <f t="shared" si="3"/>
        <v>45887</v>
      </c>
    </row>
    <row r="209" spans="1:2" x14ac:dyDescent="0.25">
      <c r="A209" s="23">
        <v>45893</v>
      </c>
      <c r="B209" s="23">
        <f t="shared" si="3"/>
        <v>45894</v>
      </c>
    </row>
    <row r="210" spans="1:2" x14ac:dyDescent="0.25">
      <c r="A210" s="23">
        <v>45900</v>
      </c>
      <c r="B210" s="23">
        <f t="shared" si="3"/>
        <v>45901</v>
      </c>
    </row>
    <row r="211" spans="1:2" x14ac:dyDescent="0.25">
      <c r="A211" s="23">
        <v>45907</v>
      </c>
      <c r="B211" s="23">
        <f t="shared" si="3"/>
        <v>45908</v>
      </c>
    </row>
    <row r="212" spans="1:2" x14ac:dyDescent="0.25">
      <c r="A212" s="23">
        <v>45914</v>
      </c>
      <c r="B212" s="23">
        <f t="shared" si="3"/>
        <v>45915</v>
      </c>
    </row>
    <row r="213" spans="1:2" x14ac:dyDescent="0.25">
      <c r="A213" s="23">
        <v>45921</v>
      </c>
      <c r="B213" s="23">
        <f t="shared" si="3"/>
        <v>45922</v>
      </c>
    </row>
    <row r="214" spans="1:2" x14ac:dyDescent="0.25">
      <c r="A214" s="23">
        <v>45928</v>
      </c>
      <c r="B214" s="23">
        <f t="shared" si="3"/>
        <v>45929</v>
      </c>
    </row>
    <row r="215" spans="1:2" x14ac:dyDescent="0.25">
      <c r="A215" s="23">
        <v>45935</v>
      </c>
      <c r="B215" s="23">
        <f t="shared" si="3"/>
        <v>45936</v>
      </c>
    </row>
    <row r="216" spans="1:2" x14ac:dyDescent="0.25">
      <c r="A216" s="23">
        <v>45942</v>
      </c>
      <c r="B216" s="23">
        <f t="shared" si="3"/>
        <v>45943</v>
      </c>
    </row>
    <row r="217" spans="1:2" x14ac:dyDescent="0.25">
      <c r="A217" s="23">
        <v>45949</v>
      </c>
      <c r="B217" s="23">
        <f t="shared" si="3"/>
        <v>45950</v>
      </c>
    </row>
    <row r="218" spans="1:2" x14ac:dyDescent="0.25">
      <c r="A218" s="23">
        <v>45956</v>
      </c>
      <c r="B218" s="23">
        <f t="shared" si="3"/>
        <v>45957</v>
      </c>
    </row>
    <row r="219" spans="1:2" x14ac:dyDescent="0.25">
      <c r="A219" s="23">
        <v>45963</v>
      </c>
      <c r="B219" s="23">
        <f t="shared" si="3"/>
        <v>45964</v>
      </c>
    </row>
    <row r="220" spans="1:2" x14ac:dyDescent="0.25">
      <c r="A220" s="23">
        <v>45970</v>
      </c>
      <c r="B220" s="23">
        <f t="shared" si="3"/>
        <v>45971</v>
      </c>
    </row>
    <row r="221" spans="1:2" x14ac:dyDescent="0.25">
      <c r="A221" s="23">
        <v>45977</v>
      </c>
      <c r="B221" s="23">
        <f t="shared" si="3"/>
        <v>45978</v>
      </c>
    </row>
    <row r="222" spans="1:2" x14ac:dyDescent="0.25">
      <c r="A222" s="23">
        <v>45984</v>
      </c>
      <c r="B222" s="23">
        <f t="shared" si="3"/>
        <v>45985</v>
      </c>
    </row>
    <row r="223" spans="1:2" x14ac:dyDescent="0.25">
      <c r="A223" s="23">
        <v>45991</v>
      </c>
      <c r="B223" s="23">
        <f t="shared" si="3"/>
        <v>45992</v>
      </c>
    </row>
    <row r="224" spans="1:2" x14ac:dyDescent="0.25">
      <c r="A224" s="23">
        <v>45998</v>
      </c>
      <c r="B224" s="23">
        <f t="shared" si="3"/>
        <v>45999</v>
      </c>
    </row>
    <row r="225" spans="1:2" x14ac:dyDescent="0.25">
      <c r="A225" s="23">
        <v>46005</v>
      </c>
      <c r="B225" s="23">
        <f t="shared" si="3"/>
        <v>46006</v>
      </c>
    </row>
    <row r="226" spans="1:2" x14ac:dyDescent="0.25">
      <c r="A226" s="23">
        <v>46012</v>
      </c>
      <c r="B226" s="23">
        <f t="shared" si="3"/>
        <v>46013</v>
      </c>
    </row>
    <row r="227" spans="1:2" x14ac:dyDescent="0.25">
      <c r="A227" s="23">
        <v>46016</v>
      </c>
      <c r="B227" s="23">
        <f t="shared" si="3"/>
        <v>46017</v>
      </c>
    </row>
    <row r="228" spans="1:2" x14ac:dyDescent="0.25">
      <c r="A228" s="23">
        <v>46019</v>
      </c>
      <c r="B228" s="23">
        <f t="shared" si="3"/>
        <v>46020</v>
      </c>
    </row>
    <row r="229" spans="1:2" x14ac:dyDescent="0.25">
      <c r="A229" s="23"/>
    </row>
    <row r="230" spans="1:2" x14ac:dyDescent="0.25">
      <c r="A230" s="23"/>
    </row>
    <row r="231" spans="1:2" x14ac:dyDescent="0.25">
      <c r="A231" s="23"/>
    </row>
    <row r="232" spans="1:2" x14ac:dyDescent="0.25">
      <c r="A232" s="23"/>
    </row>
    <row r="233" spans="1:2" x14ac:dyDescent="0.25">
      <c r="A233" s="23"/>
    </row>
    <row r="234" spans="1:2" x14ac:dyDescent="0.25">
      <c r="A234" s="23"/>
    </row>
    <row r="235" spans="1:2" x14ac:dyDescent="0.25">
      <c r="A235" s="23"/>
    </row>
    <row r="236" spans="1:2" x14ac:dyDescent="0.25">
      <c r="A236" s="23"/>
    </row>
    <row r="237" spans="1:2" x14ac:dyDescent="0.25">
      <c r="A237" s="23"/>
    </row>
    <row r="238" spans="1:2" x14ac:dyDescent="0.25">
      <c r="A238" s="23"/>
    </row>
    <row r="239" spans="1:2" x14ac:dyDescent="0.25">
      <c r="A239" s="23"/>
    </row>
    <row r="240" spans="1:2" x14ac:dyDescent="0.25">
      <c r="A240" s="23"/>
    </row>
    <row r="241" spans="1:1" x14ac:dyDescent="0.25">
      <c r="A241" s="23"/>
    </row>
    <row r="242" spans="1:1" x14ac:dyDescent="0.25">
      <c r="A242" s="23"/>
    </row>
    <row r="243" spans="1:1" x14ac:dyDescent="0.25">
      <c r="A243" s="23"/>
    </row>
    <row r="244" spans="1:1" x14ac:dyDescent="0.25">
      <c r="A244" s="23"/>
    </row>
    <row r="245" spans="1:1" x14ac:dyDescent="0.25">
      <c r="A245" s="23"/>
    </row>
    <row r="246" spans="1:1" x14ac:dyDescent="0.25">
      <c r="A246" s="23"/>
    </row>
    <row r="247" spans="1:1" x14ac:dyDescent="0.25">
      <c r="A247" s="23"/>
    </row>
    <row r="248" spans="1:1" x14ac:dyDescent="0.25">
      <c r="A248" s="23"/>
    </row>
    <row r="249" spans="1:1" x14ac:dyDescent="0.25">
      <c r="A249" s="23"/>
    </row>
    <row r="250" spans="1:1" x14ac:dyDescent="0.25">
      <c r="A250" s="23"/>
    </row>
    <row r="251" spans="1:1" x14ac:dyDescent="0.25">
      <c r="A251" s="23"/>
    </row>
    <row r="252" spans="1:1" x14ac:dyDescent="0.25">
      <c r="A252" s="23"/>
    </row>
    <row r="253" spans="1:1" x14ac:dyDescent="0.25">
      <c r="A253" s="23"/>
    </row>
    <row r="254" spans="1:1" x14ac:dyDescent="0.25">
      <c r="A254" s="23"/>
    </row>
    <row r="255" spans="1:1" x14ac:dyDescent="0.25">
      <c r="A255" s="23"/>
    </row>
    <row r="256" spans="1:1" x14ac:dyDescent="0.25">
      <c r="A256" s="23"/>
    </row>
    <row r="257" spans="1:1" x14ac:dyDescent="0.25">
      <c r="A257" s="23"/>
    </row>
    <row r="258" spans="1:1" x14ac:dyDescent="0.25">
      <c r="A258" s="23"/>
    </row>
    <row r="259" spans="1:1" x14ac:dyDescent="0.25">
      <c r="A259" s="23"/>
    </row>
    <row r="260" spans="1:1" x14ac:dyDescent="0.25">
      <c r="A260" s="23"/>
    </row>
    <row r="261" spans="1:1" x14ac:dyDescent="0.25">
      <c r="A261" s="23"/>
    </row>
    <row r="262" spans="1:1" x14ac:dyDescent="0.25">
      <c r="A262" s="23"/>
    </row>
    <row r="263" spans="1:1" x14ac:dyDescent="0.25">
      <c r="A263" s="23"/>
    </row>
    <row r="264" spans="1:1" x14ac:dyDescent="0.25">
      <c r="A264" s="23"/>
    </row>
    <row r="265" spans="1:1" x14ac:dyDescent="0.25">
      <c r="A265" s="23"/>
    </row>
    <row r="266" spans="1:1" x14ac:dyDescent="0.25">
      <c r="A266" s="23"/>
    </row>
    <row r="267" spans="1:1" x14ac:dyDescent="0.25">
      <c r="A267" s="23"/>
    </row>
    <row r="268" spans="1:1" x14ac:dyDescent="0.25">
      <c r="A268" s="23"/>
    </row>
    <row r="269" spans="1:1" x14ac:dyDescent="0.25">
      <c r="A269" s="23"/>
    </row>
    <row r="270" spans="1:1" x14ac:dyDescent="0.25">
      <c r="A270" s="23"/>
    </row>
    <row r="271" spans="1:1" x14ac:dyDescent="0.25">
      <c r="A271" s="23"/>
    </row>
    <row r="272" spans="1:1" x14ac:dyDescent="0.25">
      <c r="A272" s="23"/>
    </row>
    <row r="273" spans="1:1" x14ac:dyDescent="0.25">
      <c r="A273" s="23"/>
    </row>
    <row r="274" spans="1:1" x14ac:dyDescent="0.25">
      <c r="A274" s="23"/>
    </row>
    <row r="275" spans="1:1" x14ac:dyDescent="0.25">
      <c r="A275" s="23"/>
    </row>
    <row r="276" spans="1:1" x14ac:dyDescent="0.25">
      <c r="A276" s="23"/>
    </row>
    <row r="277" spans="1:1" x14ac:dyDescent="0.25">
      <c r="A277" s="23"/>
    </row>
    <row r="278" spans="1:1" x14ac:dyDescent="0.25">
      <c r="A278" s="23"/>
    </row>
    <row r="279" spans="1:1" x14ac:dyDescent="0.25">
      <c r="A279" s="23"/>
    </row>
    <row r="280" spans="1:1" x14ac:dyDescent="0.25">
      <c r="A280" s="23"/>
    </row>
    <row r="281" spans="1:1" x14ac:dyDescent="0.25">
      <c r="A281" s="23"/>
    </row>
    <row r="282" spans="1:1" x14ac:dyDescent="0.25">
      <c r="A282" s="23"/>
    </row>
    <row r="283" spans="1:1" x14ac:dyDescent="0.25">
      <c r="A283" s="23"/>
    </row>
    <row r="284" spans="1:1" x14ac:dyDescent="0.25">
      <c r="A284" s="23"/>
    </row>
    <row r="285" spans="1:1" x14ac:dyDescent="0.25">
      <c r="A285" s="23"/>
    </row>
    <row r="286" spans="1:1" x14ac:dyDescent="0.25">
      <c r="A286" s="23"/>
    </row>
    <row r="287" spans="1:1" x14ac:dyDescent="0.25">
      <c r="A287" s="23"/>
    </row>
    <row r="288" spans="1:1" x14ac:dyDescent="0.25">
      <c r="A288" s="23"/>
    </row>
    <row r="289" spans="1:1" x14ac:dyDescent="0.25">
      <c r="A289" s="23"/>
    </row>
    <row r="290" spans="1:1" x14ac:dyDescent="0.25">
      <c r="A290" s="23"/>
    </row>
    <row r="291" spans="1:1" x14ac:dyDescent="0.25">
      <c r="A291" s="23"/>
    </row>
    <row r="292" spans="1:1" x14ac:dyDescent="0.25">
      <c r="A292" s="23"/>
    </row>
    <row r="293" spans="1:1" x14ac:dyDescent="0.25">
      <c r="A293" s="23"/>
    </row>
    <row r="294" spans="1:1" x14ac:dyDescent="0.25">
      <c r="A294" s="23"/>
    </row>
    <row r="295" spans="1:1" x14ac:dyDescent="0.25">
      <c r="A295" s="23"/>
    </row>
    <row r="296" spans="1:1" x14ac:dyDescent="0.25">
      <c r="A296" s="23"/>
    </row>
    <row r="297" spans="1:1" x14ac:dyDescent="0.25">
      <c r="A297" s="23"/>
    </row>
    <row r="298" spans="1:1" x14ac:dyDescent="0.25">
      <c r="A298" s="23"/>
    </row>
    <row r="299" spans="1:1" x14ac:dyDescent="0.25">
      <c r="A299" s="23"/>
    </row>
    <row r="300" spans="1:1" x14ac:dyDescent="0.25">
      <c r="A300" s="23"/>
    </row>
    <row r="301" spans="1:1" x14ac:dyDescent="0.25">
      <c r="A301" s="23"/>
    </row>
    <row r="302" spans="1:1" x14ac:dyDescent="0.25">
      <c r="A302" s="23"/>
    </row>
    <row r="303" spans="1:1" x14ac:dyDescent="0.25">
      <c r="A303" s="23"/>
    </row>
    <row r="304" spans="1:1" x14ac:dyDescent="0.25">
      <c r="A304" s="23"/>
    </row>
    <row r="305" spans="1:1" x14ac:dyDescent="0.25">
      <c r="A305" s="23"/>
    </row>
    <row r="306" spans="1:1" x14ac:dyDescent="0.25">
      <c r="A306" s="23"/>
    </row>
    <row r="307" spans="1:1" x14ac:dyDescent="0.25">
      <c r="A307" s="23"/>
    </row>
    <row r="308" spans="1:1" x14ac:dyDescent="0.25">
      <c r="A308" s="23"/>
    </row>
    <row r="309" spans="1:1" x14ac:dyDescent="0.25">
      <c r="A309" s="23"/>
    </row>
    <row r="310" spans="1:1" x14ac:dyDescent="0.25">
      <c r="A310" s="23"/>
    </row>
    <row r="311" spans="1:1" x14ac:dyDescent="0.25">
      <c r="A311" s="23"/>
    </row>
    <row r="312" spans="1:1" x14ac:dyDescent="0.25">
      <c r="A312" s="23"/>
    </row>
    <row r="313" spans="1:1" x14ac:dyDescent="0.25">
      <c r="A313" s="23"/>
    </row>
    <row r="314" spans="1:1" x14ac:dyDescent="0.25">
      <c r="A314" s="23"/>
    </row>
    <row r="315" spans="1:1" x14ac:dyDescent="0.25">
      <c r="A315" s="23"/>
    </row>
    <row r="316" spans="1:1" x14ac:dyDescent="0.25">
      <c r="A316" s="23"/>
    </row>
    <row r="317" spans="1:1" x14ac:dyDescent="0.25">
      <c r="A317" s="23"/>
    </row>
    <row r="318" spans="1:1" x14ac:dyDescent="0.25">
      <c r="A318" s="23"/>
    </row>
    <row r="319" spans="1:1" x14ac:dyDescent="0.25">
      <c r="A319" s="23"/>
    </row>
    <row r="320" spans="1:1" x14ac:dyDescent="0.25">
      <c r="A320" s="23"/>
    </row>
    <row r="321" spans="1:1" x14ac:dyDescent="0.25">
      <c r="A321" s="23"/>
    </row>
    <row r="322" spans="1:1" x14ac:dyDescent="0.25">
      <c r="A322" s="23"/>
    </row>
    <row r="323" spans="1:1" x14ac:dyDescent="0.25">
      <c r="A323" s="23"/>
    </row>
    <row r="324" spans="1:1" x14ac:dyDescent="0.25">
      <c r="A324" s="23"/>
    </row>
    <row r="325" spans="1:1" x14ac:dyDescent="0.25">
      <c r="A325" s="23"/>
    </row>
    <row r="326" spans="1:1" x14ac:dyDescent="0.25">
      <c r="A326" s="23"/>
    </row>
    <row r="327" spans="1:1" x14ac:dyDescent="0.25">
      <c r="A327" s="23"/>
    </row>
    <row r="328" spans="1:1" x14ac:dyDescent="0.25">
      <c r="A328" s="23"/>
    </row>
    <row r="329" spans="1:1" x14ac:dyDescent="0.25">
      <c r="A329" s="23"/>
    </row>
    <row r="330" spans="1:1" x14ac:dyDescent="0.25">
      <c r="A330" s="23"/>
    </row>
    <row r="331" spans="1:1" x14ac:dyDescent="0.25">
      <c r="A331" s="23"/>
    </row>
    <row r="332" spans="1:1" x14ac:dyDescent="0.25">
      <c r="A332" s="23"/>
    </row>
    <row r="333" spans="1:1" x14ac:dyDescent="0.25">
      <c r="A333" s="23"/>
    </row>
    <row r="334" spans="1:1" x14ac:dyDescent="0.25">
      <c r="A334" s="23"/>
    </row>
    <row r="335" spans="1:1" x14ac:dyDescent="0.25">
      <c r="A335" s="23"/>
    </row>
    <row r="336" spans="1:1" x14ac:dyDescent="0.25">
      <c r="A336" s="23"/>
    </row>
    <row r="337" spans="1:1" x14ac:dyDescent="0.25">
      <c r="A337" s="23"/>
    </row>
    <row r="338" spans="1:1" x14ac:dyDescent="0.25">
      <c r="A338" s="23"/>
    </row>
    <row r="339" spans="1:1" x14ac:dyDescent="0.25">
      <c r="A339" s="23"/>
    </row>
    <row r="340" spans="1:1" x14ac:dyDescent="0.25">
      <c r="A340" s="23"/>
    </row>
    <row r="341" spans="1:1" x14ac:dyDescent="0.25">
      <c r="A341" s="23"/>
    </row>
    <row r="342" spans="1:1" x14ac:dyDescent="0.25">
      <c r="A342" s="23"/>
    </row>
    <row r="343" spans="1:1" x14ac:dyDescent="0.25">
      <c r="A343" s="23"/>
    </row>
    <row r="344" spans="1:1" x14ac:dyDescent="0.25">
      <c r="A344" s="23"/>
    </row>
    <row r="345" spans="1:1" x14ac:dyDescent="0.25">
      <c r="A345" s="23"/>
    </row>
    <row r="346" spans="1:1" x14ac:dyDescent="0.25">
      <c r="A346" s="23"/>
    </row>
    <row r="347" spans="1:1" x14ac:dyDescent="0.25">
      <c r="A347" s="23"/>
    </row>
    <row r="348" spans="1:1" x14ac:dyDescent="0.25">
      <c r="A348" s="23"/>
    </row>
    <row r="349" spans="1:1" x14ac:dyDescent="0.25">
      <c r="A349" s="23"/>
    </row>
    <row r="350" spans="1:1" x14ac:dyDescent="0.25">
      <c r="A350" s="23"/>
    </row>
    <row r="351" spans="1:1" x14ac:dyDescent="0.25">
      <c r="A351" s="23"/>
    </row>
    <row r="352" spans="1:1" x14ac:dyDescent="0.25">
      <c r="A352" s="23"/>
    </row>
    <row r="353" spans="1:1" x14ac:dyDescent="0.25">
      <c r="A353" s="23"/>
    </row>
    <row r="354" spans="1:1" x14ac:dyDescent="0.25">
      <c r="A354" s="23"/>
    </row>
    <row r="355" spans="1:1" x14ac:dyDescent="0.25">
      <c r="A355" s="23"/>
    </row>
    <row r="356" spans="1:1" x14ac:dyDescent="0.25">
      <c r="A356" s="23"/>
    </row>
    <row r="357" spans="1:1" x14ac:dyDescent="0.25">
      <c r="A357" s="23"/>
    </row>
    <row r="358" spans="1:1" x14ac:dyDescent="0.25">
      <c r="A358" s="23"/>
    </row>
    <row r="359" spans="1:1" x14ac:dyDescent="0.25">
      <c r="A359" s="23"/>
    </row>
    <row r="360" spans="1:1" x14ac:dyDescent="0.25">
      <c r="A360" s="23"/>
    </row>
    <row r="361" spans="1:1" x14ac:dyDescent="0.25">
      <c r="A361" s="23"/>
    </row>
    <row r="362" spans="1:1" x14ac:dyDescent="0.25">
      <c r="A362" s="23"/>
    </row>
    <row r="363" spans="1:1" x14ac:dyDescent="0.25">
      <c r="A363" s="23"/>
    </row>
    <row r="364" spans="1:1" x14ac:dyDescent="0.25">
      <c r="A364" s="23"/>
    </row>
    <row r="365" spans="1:1" x14ac:dyDescent="0.25">
      <c r="A365" s="23"/>
    </row>
    <row r="366" spans="1:1" x14ac:dyDescent="0.25">
      <c r="A366" s="23"/>
    </row>
    <row r="367" spans="1:1" x14ac:dyDescent="0.25">
      <c r="A367" s="23"/>
    </row>
    <row r="368" spans="1:1" x14ac:dyDescent="0.25">
      <c r="A368" s="23"/>
    </row>
    <row r="369" spans="1:1" x14ac:dyDescent="0.25">
      <c r="A369" s="23"/>
    </row>
    <row r="370" spans="1:1" x14ac:dyDescent="0.25">
      <c r="A370" s="23"/>
    </row>
    <row r="371" spans="1:1" x14ac:dyDescent="0.25">
      <c r="A371" s="23"/>
    </row>
    <row r="372" spans="1:1" x14ac:dyDescent="0.25">
      <c r="A372" s="23"/>
    </row>
    <row r="373" spans="1:1" x14ac:dyDescent="0.25">
      <c r="A373" s="23"/>
    </row>
    <row r="374" spans="1:1" x14ac:dyDescent="0.25">
      <c r="A374" s="23"/>
    </row>
    <row r="375" spans="1:1" x14ac:dyDescent="0.25">
      <c r="A375" s="23"/>
    </row>
    <row r="376" spans="1:1" x14ac:dyDescent="0.25">
      <c r="A376" s="23"/>
    </row>
    <row r="377" spans="1:1" x14ac:dyDescent="0.25">
      <c r="A377" s="23"/>
    </row>
    <row r="378" spans="1:1" x14ac:dyDescent="0.25">
      <c r="A378" s="23"/>
    </row>
    <row r="379" spans="1:1" x14ac:dyDescent="0.25">
      <c r="A379" s="23"/>
    </row>
    <row r="380" spans="1:1" x14ac:dyDescent="0.25">
      <c r="A380" s="23"/>
    </row>
    <row r="381" spans="1:1" x14ac:dyDescent="0.25">
      <c r="A381" s="23"/>
    </row>
    <row r="382" spans="1:1" x14ac:dyDescent="0.25">
      <c r="A382" s="23"/>
    </row>
    <row r="383" spans="1:1" x14ac:dyDescent="0.25">
      <c r="A383" s="23"/>
    </row>
    <row r="384" spans="1:1" x14ac:dyDescent="0.25">
      <c r="A384" s="23"/>
    </row>
    <row r="385" spans="1:1" x14ac:dyDescent="0.25">
      <c r="A385" s="23"/>
    </row>
    <row r="386" spans="1:1" x14ac:dyDescent="0.25">
      <c r="A386" s="23"/>
    </row>
    <row r="387" spans="1:1" x14ac:dyDescent="0.25">
      <c r="A387" s="23"/>
    </row>
    <row r="388" spans="1:1" x14ac:dyDescent="0.25">
      <c r="A388" s="23"/>
    </row>
    <row r="389" spans="1:1" x14ac:dyDescent="0.25">
      <c r="A389" s="23"/>
    </row>
    <row r="390" spans="1:1" x14ac:dyDescent="0.25">
      <c r="A390" s="23"/>
    </row>
    <row r="391" spans="1:1" x14ac:dyDescent="0.25">
      <c r="A391" s="23"/>
    </row>
    <row r="392" spans="1:1" x14ac:dyDescent="0.25">
      <c r="A392" s="23"/>
    </row>
    <row r="393" spans="1:1" x14ac:dyDescent="0.25">
      <c r="A393" s="23"/>
    </row>
    <row r="394" spans="1:1" x14ac:dyDescent="0.25">
      <c r="A394" s="23"/>
    </row>
    <row r="395" spans="1:1" x14ac:dyDescent="0.25">
      <c r="A395" s="23"/>
    </row>
    <row r="396" spans="1:1" x14ac:dyDescent="0.25">
      <c r="A396" s="23"/>
    </row>
    <row r="397" spans="1:1" x14ac:dyDescent="0.25">
      <c r="A397" s="23"/>
    </row>
    <row r="398" spans="1:1" x14ac:dyDescent="0.25">
      <c r="A398" s="23"/>
    </row>
    <row r="399" spans="1:1" x14ac:dyDescent="0.25">
      <c r="A399" s="23"/>
    </row>
    <row r="400" spans="1:1" x14ac:dyDescent="0.25">
      <c r="A400" s="23"/>
    </row>
    <row r="401" spans="1:1" x14ac:dyDescent="0.25">
      <c r="A401" s="23"/>
    </row>
    <row r="402" spans="1:1" x14ac:dyDescent="0.25">
      <c r="A402" s="23"/>
    </row>
    <row r="403" spans="1:1" x14ac:dyDescent="0.25">
      <c r="A403" s="23"/>
    </row>
    <row r="404" spans="1:1" x14ac:dyDescent="0.25">
      <c r="A404" s="23"/>
    </row>
    <row r="405" spans="1:1" x14ac:dyDescent="0.25">
      <c r="A405" s="23"/>
    </row>
    <row r="406" spans="1:1" x14ac:dyDescent="0.25">
      <c r="A406" s="23"/>
    </row>
    <row r="407" spans="1:1" x14ac:dyDescent="0.25">
      <c r="A407" s="23"/>
    </row>
    <row r="408" spans="1:1" x14ac:dyDescent="0.25">
      <c r="A408" s="23"/>
    </row>
    <row r="409" spans="1:1" x14ac:dyDescent="0.25">
      <c r="A409" s="23"/>
    </row>
    <row r="410" spans="1:1" x14ac:dyDescent="0.25">
      <c r="A410" s="23"/>
    </row>
    <row r="411" spans="1:1" x14ac:dyDescent="0.25">
      <c r="A411" s="23"/>
    </row>
    <row r="412" spans="1:1" x14ac:dyDescent="0.25">
      <c r="A412" s="23"/>
    </row>
    <row r="413" spans="1:1" x14ac:dyDescent="0.25">
      <c r="A413" s="23"/>
    </row>
    <row r="414" spans="1:1" x14ac:dyDescent="0.25">
      <c r="A414" s="23"/>
    </row>
    <row r="415" spans="1:1" x14ac:dyDescent="0.25">
      <c r="A415" s="23"/>
    </row>
    <row r="416" spans="1:1" x14ac:dyDescent="0.25">
      <c r="A416" s="23"/>
    </row>
    <row r="417" spans="1:1" x14ac:dyDescent="0.25">
      <c r="A417" s="23"/>
    </row>
    <row r="418" spans="1:1" x14ac:dyDescent="0.25">
      <c r="A418" s="23"/>
    </row>
    <row r="419" spans="1:1" x14ac:dyDescent="0.25">
      <c r="A419" s="23"/>
    </row>
    <row r="420" spans="1:1" x14ac:dyDescent="0.25">
      <c r="A420" s="23"/>
    </row>
    <row r="421" spans="1:1" x14ac:dyDescent="0.25">
      <c r="A421" s="23"/>
    </row>
    <row r="422" spans="1:1" x14ac:dyDescent="0.25">
      <c r="A422" s="23"/>
    </row>
    <row r="423" spans="1:1" x14ac:dyDescent="0.25">
      <c r="A423" s="23"/>
    </row>
    <row r="424" spans="1:1" x14ac:dyDescent="0.25">
      <c r="A424" s="23"/>
    </row>
    <row r="425" spans="1:1" x14ac:dyDescent="0.25">
      <c r="A425" s="23"/>
    </row>
    <row r="426" spans="1:1" x14ac:dyDescent="0.25">
      <c r="A426" s="23"/>
    </row>
    <row r="427" spans="1:1" x14ac:dyDescent="0.25">
      <c r="A427" s="23"/>
    </row>
    <row r="428" spans="1:1" x14ac:dyDescent="0.25">
      <c r="A428" s="23"/>
    </row>
    <row r="429" spans="1:1" x14ac:dyDescent="0.25">
      <c r="A429" s="23"/>
    </row>
    <row r="430" spans="1:1" x14ac:dyDescent="0.25">
      <c r="A430" s="23"/>
    </row>
    <row r="431" spans="1:1" x14ac:dyDescent="0.25">
      <c r="A431" s="23"/>
    </row>
    <row r="432" spans="1:1" x14ac:dyDescent="0.25">
      <c r="A432" s="23"/>
    </row>
    <row r="433" spans="1:1" x14ac:dyDescent="0.25">
      <c r="A433" s="23"/>
    </row>
    <row r="434" spans="1:1" x14ac:dyDescent="0.25">
      <c r="A434" s="23"/>
    </row>
    <row r="435" spans="1:1" x14ac:dyDescent="0.25">
      <c r="A435" s="23"/>
    </row>
    <row r="436" spans="1:1" x14ac:dyDescent="0.25">
      <c r="A436" s="23"/>
    </row>
    <row r="437" spans="1:1" x14ac:dyDescent="0.25">
      <c r="A437" s="23"/>
    </row>
    <row r="438" spans="1:1" x14ac:dyDescent="0.25">
      <c r="A438" s="23"/>
    </row>
    <row r="439" spans="1:1" x14ac:dyDescent="0.25">
      <c r="A439" s="23"/>
    </row>
    <row r="440" spans="1:1" x14ac:dyDescent="0.25">
      <c r="A440" s="23"/>
    </row>
    <row r="441" spans="1:1" x14ac:dyDescent="0.25">
      <c r="A441" s="23"/>
    </row>
    <row r="442" spans="1:1" x14ac:dyDescent="0.25">
      <c r="A442" s="23"/>
    </row>
    <row r="443" spans="1:1" x14ac:dyDescent="0.25">
      <c r="A443" s="23"/>
    </row>
    <row r="444" spans="1:1" x14ac:dyDescent="0.25">
      <c r="A444" s="23"/>
    </row>
    <row r="445" spans="1:1" x14ac:dyDescent="0.25">
      <c r="A445" s="23"/>
    </row>
    <row r="446" spans="1:1" x14ac:dyDescent="0.25">
      <c r="A446" s="23"/>
    </row>
    <row r="447" spans="1:1" x14ac:dyDescent="0.25">
      <c r="A447" s="23"/>
    </row>
    <row r="448" spans="1:1" x14ac:dyDescent="0.25">
      <c r="A448" s="23"/>
    </row>
    <row r="449" spans="1:1" x14ac:dyDescent="0.25">
      <c r="A449" s="23"/>
    </row>
    <row r="450" spans="1:1" x14ac:dyDescent="0.25">
      <c r="A450" s="23"/>
    </row>
    <row r="451" spans="1:1" x14ac:dyDescent="0.25">
      <c r="A451" s="23"/>
    </row>
    <row r="452" spans="1:1" x14ac:dyDescent="0.25">
      <c r="A452" s="23"/>
    </row>
    <row r="453" spans="1:1" x14ac:dyDescent="0.25">
      <c r="A453" s="23"/>
    </row>
    <row r="454" spans="1:1" x14ac:dyDescent="0.25">
      <c r="A454" s="23"/>
    </row>
    <row r="455" spans="1:1" x14ac:dyDescent="0.25">
      <c r="A455" s="23"/>
    </row>
    <row r="456" spans="1:1" x14ac:dyDescent="0.25">
      <c r="A456" s="23"/>
    </row>
    <row r="457" spans="1:1" x14ac:dyDescent="0.25">
      <c r="A457" s="23"/>
    </row>
    <row r="458" spans="1:1" x14ac:dyDescent="0.25">
      <c r="A458" s="23"/>
    </row>
    <row r="459" spans="1:1" x14ac:dyDescent="0.25">
      <c r="A459" s="23"/>
    </row>
    <row r="460" spans="1:1" x14ac:dyDescent="0.25">
      <c r="A460" s="23"/>
    </row>
    <row r="461" spans="1:1" x14ac:dyDescent="0.25">
      <c r="A461" s="23"/>
    </row>
    <row r="462" spans="1:1" x14ac:dyDescent="0.25">
      <c r="A462" s="23"/>
    </row>
    <row r="463" spans="1:1" x14ac:dyDescent="0.25">
      <c r="A463" s="23"/>
    </row>
    <row r="464" spans="1:1" x14ac:dyDescent="0.25">
      <c r="A464" s="23"/>
    </row>
    <row r="465" spans="1:1" x14ac:dyDescent="0.25">
      <c r="A465" s="23"/>
    </row>
    <row r="466" spans="1:1" x14ac:dyDescent="0.25">
      <c r="A466" s="23"/>
    </row>
    <row r="467" spans="1:1" x14ac:dyDescent="0.25">
      <c r="A467" s="23"/>
    </row>
    <row r="468" spans="1:1" x14ac:dyDescent="0.25">
      <c r="A468" s="23"/>
    </row>
    <row r="469" spans="1:1" x14ac:dyDescent="0.25">
      <c r="A469" s="23"/>
    </row>
    <row r="470" spans="1:1" x14ac:dyDescent="0.25">
      <c r="A470" s="23"/>
    </row>
    <row r="471" spans="1:1" x14ac:dyDescent="0.25">
      <c r="A471" s="23"/>
    </row>
    <row r="472" spans="1:1" x14ac:dyDescent="0.25">
      <c r="A472" s="23"/>
    </row>
    <row r="473" spans="1:1" x14ac:dyDescent="0.25">
      <c r="A473" s="23"/>
    </row>
    <row r="474" spans="1:1" x14ac:dyDescent="0.25">
      <c r="A474" s="23"/>
    </row>
    <row r="475" spans="1:1" x14ac:dyDescent="0.25">
      <c r="A475" s="23"/>
    </row>
    <row r="476" spans="1:1" x14ac:dyDescent="0.25">
      <c r="A476" s="23"/>
    </row>
    <row r="477" spans="1:1" x14ac:dyDescent="0.25">
      <c r="A477" s="23"/>
    </row>
    <row r="478" spans="1:1" x14ac:dyDescent="0.25">
      <c r="A478" s="23"/>
    </row>
    <row r="479" spans="1:1" x14ac:dyDescent="0.25">
      <c r="A479" s="23"/>
    </row>
    <row r="480" spans="1:1" x14ac:dyDescent="0.25">
      <c r="A480" s="23"/>
    </row>
    <row r="481" spans="1:1" x14ac:dyDescent="0.25">
      <c r="A481" s="23"/>
    </row>
    <row r="482" spans="1:1" x14ac:dyDescent="0.25">
      <c r="A482" s="23"/>
    </row>
    <row r="483" spans="1:1" x14ac:dyDescent="0.25">
      <c r="A483" s="23"/>
    </row>
    <row r="484" spans="1:1" x14ac:dyDescent="0.25">
      <c r="A484" s="23"/>
    </row>
    <row r="485" spans="1:1" x14ac:dyDescent="0.25">
      <c r="A485" s="23"/>
    </row>
    <row r="486" spans="1:1" x14ac:dyDescent="0.25">
      <c r="A486" s="23"/>
    </row>
    <row r="487" spans="1:1" x14ac:dyDescent="0.25">
      <c r="A487" s="23"/>
    </row>
    <row r="488" spans="1:1" x14ac:dyDescent="0.25">
      <c r="A488" s="23"/>
    </row>
    <row r="489" spans="1:1" x14ac:dyDescent="0.25">
      <c r="A489" s="23"/>
    </row>
    <row r="490" spans="1:1" x14ac:dyDescent="0.25">
      <c r="A490" s="23"/>
    </row>
    <row r="491" spans="1:1" x14ac:dyDescent="0.25">
      <c r="A491" s="23"/>
    </row>
    <row r="492" spans="1:1" x14ac:dyDescent="0.25">
      <c r="A492" s="23"/>
    </row>
    <row r="493" spans="1:1" x14ac:dyDescent="0.25">
      <c r="A493" s="23"/>
    </row>
    <row r="494" spans="1:1" x14ac:dyDescent="0.25">
      <c r="A494" s="23"/>
    </row>
    <row r="495" spans="1:1" x14ac:dyDescent="0.25">
      <c r="A495" s="23"/>
    </row>
    <row r="496" spans="1:1" x14ac:dyDescent="0.25">
      <c r="A496" s="23"/>
    </row>
    <row r="497" spans="1:1" x14ac:dyDescent="0.25">
      <c r="A497" s="23"/>
    </row>
    <row r="498" spans="1:1" x14ac:dyDescent="0.25">
      <c r="A498" s="23"/>
    </row>
    <row r="499" spans="1:1" x14ac:dyDescent="0.25">
      <c r="A499" s="23"/>
    </row>
    <row r="500" spans="1:1" x14ac:dyDescent="0.25">
      <c r="A500" s="23"/>
    </row>
    <row r="501" spans="1:1" x14ac:dyDescent="0.25">
      <c r="A501" s="23"/>
    </row>
    <row r="502" spans="1:1" x14ac:dyDescent="0.25">
      <c r="A502" s="23"/>
    </row>
    <row r="503" spans="1:1" x14ac:dyDescent="0.25">
      <c r="A503" s="23"/>
    </row>
    <row r="504" spans="1:1" x14ac:dyDescent="0.25">
      <c r="A504" s="23"/>
    </row>
    <row r="505" spans="1:1" x14ac:dyDescent="0.25">
      <c r="A505" s="23"/>
    </row>
    <row r="506" spans="1:1" x14ac:dyDescent="0.25">
      <c r="A506" s="23"/>
    </row>
    <row r="507" spans="1:1" x14ac:dyDescent="0.25">
      <c r="A507" s="23"/>
    </row>
    <row r="508" spans="1:1" x14ac:dyDescent="0.25">
      <c r="A508" s="23"/>
    </row>
    <row r="509" spans="1:1" x14ac:dyDescent="0.25">
      <c r="A509" s="23"/>
    </row>
    <row r="510" spans="1:1" x14ac:dyDescent="0.25">
      <c r="A510" s="23"/>
    </row>
    <row r="511" spans="1:1" x14ac:dyDescent="0.25">
      <c r="A511" s="23"/>
    </row>
    <row r="512" spans="1:1" x14ac:dyDescent="0.25">
      <c r="A512" s="23"/>
    </row>
    <row r="513" spans="1:1" x14ac:dyDescent="0.25">
      <c r="A513" s="23"/>
    </row>
    <row r="514" spans="1:1" x14ac:dyDescent="0.25">
      <c r="A514" s="23"/>
    </row>
    <row r="515" spans="1:1" x14ac:dyDescent="0.25">
      <c r="A515" s="23"/>
    </row>
    <row r="516" spans="1:1" x14ac:dyDescent="0.25">
      <c r="A516" s="23"/>
    </row>
    <row r="517" spans="1:1" x14ac:dyDescent="0.25">
      <c r="A517" s="23"/>
    </row>
    <row r="518" spans="1:1" x14ac:dyDescent="0.25">
      <c r="A518" s="23"/>
    </row>
    <row r="519" spans="1:1" x14ac:dyDescent="0.25">
      <c r="A519" s="23"/>
    </row>
    <row r="520" spans="1:1" x14ac:dyDescent="0.25">
      <c r="A520" s="23"/>
    </row>
    <row r="521" spans="1:1" x14ac:dyDescent="0.25">
      <c r="A521" s="23"/>
    </row>
    <row r="522" spans="1:1" x14ac:dyDescent="0.25">
      <c r="A522" s="23"/>
    </row>
    <row r="523" spans="1:1" x14ac:dyDescent="0.25">
      <c r="A523" s="23"/>
    </row>
    <row r="524" spans="1:1" x14ac:dyDescent="0.25">
      <c r="A524" s="23"/>
    </row>
    <row r="525" spans="1:1" x14ac:dyDescent="0.25">
      <c r="A525" s="23"/>
    </row>
    <row r="526" spans="1:1" x14ac:dyDescent="0.25">
      <c r="A526" s="23"/>
    </row>
    <row r="527" spans="1:1" x14ac:dyDescent="0.25">
      <c r="A527" s="23"/>
    </row>
    <row r="528" spans="1:1" x14ac:dyDescent="0.25">
      <c r="A528" s="23"/>
    </row>
    <row r="529" spans="1:1" x14ac:dyDescent="0.25">
      <c r="A529" s="23"/>
    </row>
    <row r="530" spans="1:1" x14ac:dyDescent="0.25">
      <c r="A530" s="23"/>
    </row>
    <row r="531" spans="1:1" x14ac:dyDescent="0.25">
      <c r="A531" s="23"/>
    </row>
    <row r="532" spans="1:1" x14ac:dyDescent="0.25">
      <c r="A532" s="23"/>
    </row>
    <row r="533" spans="1:1" x14ac:dyDescent="0.25">
      <c r="A533" s="23"/>
    </row>
    <row r="534" spans="1:1" x14ac:dyDescent="0.25">
      <c r="A534" s="23"/>
    </row>
    <row r="535" spans="1:1" x14ac:dyDescent="0.25">
      <c r="A535" s="23"/>
    </row>
    <row r="536" spans="1:1" x14ac:dyDescent="0.25">
      <c r="A536" s="23"/>
    </row>
    <row r="537" spans="1:1" x14ac:dyDescent="0.25">
      <c r="A537" s="23"/>
    </row>
    <row r="538" spans="1:1" x14ac:dyDescent="0.25">
      <c r="A538" s="23"/>
    </row>
    <row r="539" spans="1:1" x14ac:dyDescent="0.25">
      <c r="A539" s="23"/>
    </row>
    <row r="540" spans="1:1" x14ac:dyDescent="0.25">
      <c r="A540" s="23"/>
    </row>
    <row r="541" spans="1:1" x14ac:dyDescent="0.25">
      <c r="A541" s="23"/>
    </row>
    <row r="542" spans="1:1" x14ac:dyDescent="0.25">
      <c r="A542" s="23"/>
    </row>
    <row r="543" spans="1:1" x14ac:dyDescent="0.25">
      <c r="A543" s="23"/>
    </row>
    <row r="544" spans="1:1" x14ac:dyDescent="0.25">
      <c r="A544" s="23"/>
    </row>
    <row r="545" spans="1:1" x14ac:dyDescent="0.25">
      <c r="A545" s="23"/>
    </row>
    <row r="546" spans="1:1" x14ac:dyDescent="0.25">
      <c r="A546" s="23"/>
    </row>
    <row r="547" spans="1:1" x14ac:dyDescent="0.25">
      <c r="A547" s="23"/>
    </row>
    <row r="548" spans="1:1" x14ac:dyDescent="0.25">
      <c r="A548" s="23"/>
    </row>
    <row r="549" spans="1:1" x14ac:dyDescent="0.25">
      <c r="A549" s="23"/>
    </row>
    <row r="550" spans="1:1" x14ac:dyDescent="0.25">
      <c r="A550" s="23"/>
    </row>
    <row r="551" spans="1:1" x14ac:dyDescent="0.25">
      <c r="A551" s="23"/>
    </row>
    <row r="552" spans="1:1" x14ac:dyDescent="0.25">
      <c r="A552" s="23"/>
    </row>
    <row r="553" spans="1:1" x14ac:dyDescent="0.25">
      <c r="A553" s="23"/>
    </row>
    <row r="554" spans="1:1" x14ac:dyDescent="0.25">
      <c r="A554" s="23"/>
    </row>
    <row r="555" spans="1:1" x14ac:dyDescent="0.25">
      <c r="A555" s="23"/>
    </row>
    <row r="556" spans="1:1" x14ac:dyDescent="0.25">
      <c r="A556" s="23"/>
    </row>
    <row r="557" spans="1:1" x14ac:dyDescent="0.25">
      <c r="A557" s="23"/>
    </row>
    <row r="558" spans="1:1" x14ac:dyDescent="0.25">
      <c r="A558" s="23"/>
    </row>
    <row r="559" spans="1:1" x14ac:dyDescent="0.25">
      <c r="A559" s="23"/>
    </row>
    <row r="560" spans="1:1" x14ac:dyDescent="0.25">
      <c r="A560" s="23"/>
    </row>
    <row r="561" spans="1:1" x14ac:dyDescent="0.25">
      <c r="A561" s="23"/>
    </row>
    <row r="562" spans="1:1" x14ac:dyDescent="0.25">
      <c r="A562" s="23"/>
    </row>
    <row r="563" spans="1:1" x14ac:dyDescent="0.25">
      <c r="A563" s="23"/>
    </row>
    <row r="564" spans="1:1" x14ac:dyDescent="0.25">
      <c r="A564" s="23"/>
    </row>
    <row r="565" spans="1:1" x14ac:dyDescent="0.25">
      <c r="A565" s="23"/>
    </row>
    <row r="566" spans="1:1" x14ac:dyDescent="0.25">
      <c r="A566" s="23"/>
    </row>
    <row r="567" spans="1:1" x14ac:dyDescent="0.25">
      <c r="A567" s="23"/>
    </row>
    <row r="568" spans="1:1" x14ac:dyDescent="0.25">
      <c r="A568" s="23"/>
    </row>
    <row r="569" spans="1:1" x14ac:dyDescent="0.25">
      <c r="A569" s="23"/>
    </row>
    <row r="570" spans="1:1" x14ac:dyDescent="0.25">
      <c r="A570" s="23"/>
    </row>
    <row r="571" spans="1:1" x14ac:dyDescent="0.25">
      <c r="A571" s="23"/>
    </row>
    <row r="572" spans="1:1" x14ac:dyDescent="0.25">
      <c r="A572" s="23"/>
    </row>
    <row r="573" spans="1:1" x14ac:dyDescent="0.25">
      <c r="A573" s="23"/>
    </row>
    <row r="574" spans="1:1" x14ac:dyDescent="0.25">
      <c r="A574" s="23"/>
    </row>
    <row r="575" spans="1:1" x14ac:dyDescent="0.25">
      <c r="A575" s="23"/>
    </row>
    <row r="576" spans="1:1" x14ac:dyDescent="0.25">
      <c r="A576" s="23"/>
    </row>
    <row r="577" spans="1:1" x14ac:dyDescent="0.25">
      <c r="A577" s="23"/>
    </row>
    <row r="578" spans="1:1" x14ac:dyDescent="0.25">
      <c r="A578" s="23"/>
    </row>
    <row r="579" spans="1:1" x14ac:dyDescent="0.25">
      <c r="A579" s="23"/>
    </row>
    <row r="580" spans="1:1" x14ac:dyDescent="0.25">
      <c r="A580" s="23"/>
    </row>
    <row r="581" spans="1:1" x14ac:dyDescent="0.25">
      <c r="A581" s="23"/>
    </row>
    <row r="582" spans="1:1" x14ac:dyDescent="0.25">
      <c r="A582" s="23"/>
    </row>
    <row r="583" spans="1:1" x14ac:dyDescent="0.25">
      <c r="A583" s="23"/>
    </row>
    <row r="584" spans="1:1" x14ac:dyDescent="0.25">
      <c r="A584" s="23"/>
    </row>
    <row r="585" spans="1:1" x14ac:dyDescent="0.25">
      <c r="A585" s="23"/>
    </row>
    <row r="586" spans="1:1" x14ac:dyDescent="0.25">
      <c r="A586" s="23"/>
    </row>
    <row r="587" spans="1:1" x14ac:dyDescent="0.25">
      <c r="A587" s="23"/>
    </row>
    <row r="588" spans="1:1" x14ac:dyDescent="0.25">
      <c r="A588" s="23"/>
    </row>
    <row r="589" spans="1:1" x14ac:dyDescent="0.25">
      <c r="A589" s="23"/>
    </row>
    <row r="590" spans="1:1" x14ac:dyDescent="0.25">
      <c r="A590" s="23"/>
    </row>
    <row r="591" spans="1:1" x14ac:dyDescent="0.25">
      <c r="A591" s="23"/>
    </row>
    <row r="592" spans="1:1" x14ac:dyDescent="0.25">
      <c r="A592" s="23"/>
    </row>
    <row r="593" spans="1:1" x14ac:dyDescent="0.25">
      <c r="A593" s="23"/>
    </row>
    <row r="594" spans="1:1" x14ac:dyDescent="0.25">
      <c r="A594" s="23"/>
    </row>
    <row r="595" spans="1:1" x14ac:dyDescent="0.25">
      <c r="A595" s="23"/>
    </row>
    <row r="596" spans="1:1" x14ac:dyDescent="0.25">
      <c r="A596" s="23"/>
    </row>
    <row r="597" spans="1:1" x14ac:dyDescent="0.25">
      <c r="A597" s="23"/>
    </row>
    <row r="598" spans="1:1" x14ac:dyDescent="0.25">
      <c r="A598" s="23"/>
    </row>
    <row r="599" spans="1:1" x14ac:dyDescent="0.25">
      <c r="A599" s="23"/>
    </row>
    <row r="600" spans="1:1" x14ac:dyDescent="0.25">
      <c r="A600" s="23"/>
    </row>
    <row r="601" spans="1:1" x14ac:dyDescent="0.25">
      <c r="A601" s="23"/>
    </row>
    <row r="602" spans="1:1" x14ac:dyDescent="0.25">
      <c r="A602" s="23"/>
    </row>
    <row r="603" spans="1:1" x14ac:dyDescent="0.25">
      <c r="A603" s="23"/>
    </row>
    <row r="604" spans="1:1" x14ac:dyDescent="0.25">
      <c r="A604" s="23"/>
    </row>
    <row r="605" spans="1:1" x14ac:dyDescent="0.25">
      <c r="A605" s="23"/>
    </row>
    <row r="606" spans="1:1" x14ac:dyDescent="0.25">
      <c r="A606" s="23"/>
    </row>
    <row r="607" spans="1:1" x14ac:dyDescent="0.25">
      <c r="A607" s="23"/>
    </row>
    <row r="608" spans="1:1" x14ac:dyDescent="0.25">
      <c r="A608" s="23"/>
    </row>
    <row r="609" spans="1:1" x14ac:dyDescent="0.25">
      <c r="A609" s="23"/>
    </row>
    <row r="610" spans="1:1" x14ac:dyDescent="0.25">
      <c r="A610" s="23"/>
    </row>
    <row r="611" spans="1:1" x14ac:dyDescent="0.25">
      <c r="A611" s="23"/>
    </row>
    <row r="612" spans="1:1" x14ac:dyDescent="0.25">
      <c r="A612" s="23"/>
    </row>
    <row r="613" spans="1:1" x14ac:dyDescent="0.25">
      <c r="A613" s="23"/>
    </row>
    <row r="614" spans="1:1" x14ac:dyDescent="0.25">
      <c r="A614" s="23"/>
    </row>
    <row r="615" spans="1:1" x14ac:dyDescent="0.25">
      <c r="A615" s="23"/>
    </row>
    <row r="616" spans="1:1" x14ac:dyDescent="0.25">
      <c r="A616" s="23"/>
    </row>
    <row r="617" spans="1:1" x14ac:dyDescent="0.25">
      <c r="A617" s="23"/>
    </row>
    <row r="618" spans="1:1" x14ac:dyDescent="0.25">
      <c r="A618" s="23"/>
    </row>
    <row r="619" spans="1:1" x14ac:dyDescent="0.25">
      <c r="A619" s="23"/>
    </row>
    <row r="620" spans="1:1" x14ac:dyDescent="0.25">
      <c r="A620" s="23"/>
    </row>
    <row r="621" spans="1:1" x14ac:dyDescent="0.25">
      <c r="A621" s="23"/>
    </row>
    <row r="622" spans="1:1" x14ac:dyDescent="0.25">
      <c r="A622" s="23"/>
    </row>
    <row r="623" spans="1:1" x14ac:dyDescent="0.25">
      <c r="A623" s="23"/>
    </row>
    <row r="624" spans="1:1" x14ac:dyDescent="0.25">
      <c r="A624" s="23"/>
    </row>
    <row r="625" spans="1:1" x14ac:dyDescent="0.25">
      <c r="A625" s="23"/>
    </row>
    <row r="626" spans="1:1" x14ac:dyDescent="0.25">
      <c r="A626" s="23"/>
    </row>
    <row r="627" spans="1:1" x14ac:dyDescent="0.25">
      <c r="A627" s="23"/>
    </row>
    <row r="628" spans="1:1" x14ac:dyDescent="0.25">
      <c r="A628" s="23"/>
    </row>
    <row r="629" spans="1:1" x14ac:dyDescent="0.25">
      <c r="A629" s="23"/>
    </row>
    <row r="630" spans="1:1" x14ac:dyDescent="0.25">
      <c r="A630" s="23"/>
    </row>
    <row r="631" spans="1:1" x14ac:dyDescent="0.25">
      <c r="A631" s="23"/>
    </row>
    <row r="632" spans="1:1" x14ac:dyDescent="0.25">
      <c r="A632" s="23"/>
    </row>
    <row r="633" spans="1:1" x14ac:dyDescent="0.25">
      <c r="A633" s="23"/>
    </row>
    <row r="634" spans="1:1" x14ac:dyDescent="0.25">
      <c r="A634" s="23"/>
    </row>
    <row r="635" spans="1:1" x14ac:dyDescent="0.25">
      <c r="A635" s="23"/>
    </row>
    <row r="636" spans="1:1" x14ac:dyDescent="0.25">
      <c r="A636" s="23"/>
    </row>
    <row r="637" spans="1:1" x14ac:dyDescent="0.25">
      <c r="A637" s="23"/>
    </row>
    <row r="638" spans="1:1" x14ac:dyDescent="0.25">
      <c r="A638" s="23"/>
    </row>
    <row r="639" spans="1:1" x14ac:dyDescent="0.25">
      <c r="A639" s="23"/>
    </row>
    <row r="640" spans="1:1" x14ac:dyDescent="0.25">
      <c r="A640" s="23"/>
    </row>
    <row r="641" spans="1:1" x14ac:dyDescent="0.25">
      <c r="A641" s="23"/>
    </row>
    <row r="642" spans="1:1" x14ac:dyDescent="0.25">
      <c r="A642" s="23"/>
    </row>
    <row r="643" spans="1:1" x14ac:dyDescent="0.25">
      <c r="A643" s="23"/>
    </row>
    <row r="644" spans="1:1" x14ac:dyDescent="0.25">
      <c r="A644" s="23"/>
    </row>
    <row r="645" spans="1:1" x14ac:dyDescent="0.25">
      <c r="A645" s="23"/>
    </row>
    <row r="646" spans="1:1" x14ac:dyDescent="0.25">
      <c r="A646" s="23"/>
    </row>
    <row r="647" spans="1:1" x14ac:dyDescent="0.25">
      <c r="A647" s="23"/>
    </row>
    <row r="648" spans="1:1" x14ac:dyDescent="0.25">
      <c r="A648" s="23"/>
    </row>
    <row r="649" spans="1:1" x14ac:dyDescent="0.25">
      <c r="A649" s="23"/>
    </row>
    <row r="650" spans="1:1" x14ac:dyDescent="0.25">
      <c r="A650" s="23"/>
    </row>
    <row r="651" spans="1:1" x14ac:dyDescent="0.25">
      <c r="A651" s="23"/>
    </row>
    <row r="652" spans="1:1" x14ac:dyDescent="0.25">
      <c r="A652" s="23"/>
    </row>
    <row r="653" spans="1:1" x14ac:dyDescent="0.25">
      <c r="A653" s="23"/>
    </row>
    <row r="654" spans="1:1" x14ac:dyDescent="0.25">
      <c r="A654" s="23"/>
    </row>
    <row r="655" spans="1:1" x14ac:dyDescent="0.25">
      <c r="A655" s="23"/>
    </row>
    <row r="656" spans="1:1" x14ac:dyDescent="0.25">
      <c r="A656" s="23"/>
    </row>
    <row r="657" spans="1:1" x14ac:dyDescent="0.25">
      <c r="A657" s="23"/>
    </row>
    <row r="658" spans="1:1" x14ac:dyDescent="0.25">
      <c r="A658" s="23"/>
    </row>
    <row r="659" spans="1:1" x14ac:dyDescent="0.25">
      <c r="A659" s="23"/>
    </row>
    <row r="660" spans="1:1" x14ac:dyDescent="0.25">
      <c r="A660" s="23"/>
    </row>
    <row r="661" spans="1:1" x14ac:dyDescent="0.25">
      <c r="A661" s="23"/>
    </row>
    <row r="662" spans="1:1" x14ac:dyDescent="0.25">
      <c r="A662" s="23"/>
    </row>
    <row r="663" spans="1:1" x14ac:dyDescent="0.25">
      <c r="A663" s="23"/>
    </row>
    <row r="664" spans="1:1" x14ac:dyDescent="0.25">
      <c r="A664" s="23"/>
    </row>
    <row r="665" spans="1:1" x14ac:dyDescent="0.25">
      <c r="A665" s="23"/>
    </row>
    <row r="666" spans="1:1" x14ac:dyDescent="0.25">
      <c r="A666" s="23"/>
    </row>
    <row r="667" spans="1:1" x14ac:dyDescent="0.25">
      <c r="A667" s="23"/>
    </row>
    <row r="668" spans="1:1" x14ac:dyDescent="0.25">
      <c r="A668" s="23"/>
    </row>
    <row r="669" spans="1:1" x14ac:dyDescent="0.25">
      <c r="A669" s="23"/>
    </row>
    <row r="670" spans="1:1" x14ac:dyDescent="0.25">
      <c r="A670" s="23"/>
    </row>
    <row r="671" spans="1:1" x14ac:dyDescent="0.25">
      <c r="A671" s="23"/>
    </row>
    <row r="672" spans="1:1" x14ac:dyDescent="0.25">
      <c r="A672" s="23"/>
    </row>
    <row r="673" spans="1:1" x14ac:dyDescent="0.25">
      <c r="A673" s="23"/>
    </row>
    <row r="674" spans="1:1" x14ac:dyDescent="0.25">
      <c r="A674" s="23"/>
    </row>
    <row r="675" spans="1:1" x14ac:dyDescent="0.25">
      <c r="A675" s="23"/>
    </row>
    <row r="676" spans="1:1" x14ac:dyDescent="0.25">
      <c r="A676" s="23"/>
    </row>
    <row r="677" spans="1:1" x14ac:dyDescent="0.25">
      <c r="A677" s="23"/>
    </row>
    <row r="678" spans="1:1" x14ac:dyDescent="0.25">
      <c r="A678" s="23"/>
    </row>
    <row r="679" spans="1:1" x14ac:dyDescent="0.25">
      <c r="A679" s="23"/>
    </row>
    <row r="680" spans="1:1" x14ac:dyDescent="0.25">
      <c r="A680" s="23"/>
    </row>
    <row r="681" spans="1:1" x14ac:dyDescent="0.25">
      <c r="A681" s="23"/>
    </row>
    <row r="682" spans="1:1" x14ac:dyDescent="0.25">
      <c r="A682" s="23"/>
    </row>
    <row r="683" spans="1:1" x14ac:dyDescent="0.25">
      <c r="A683" s="23"/>
    </row>
    <row r="684" spans="1:1" x14ac:dyDescent="0.25">
      <c r="A684" s="23"/>
    </row>
    <row r="685" spans="1:1" x14ac:dyDescent="0.25">
      <c r="A685" s="23"/>
    </row>
    <row r="686" spans="1:1" x14ac:dyDescent="0.25">
      <c r="A686" s="23"/>
    </row>
    <row r="687" spans="1:1" x14ac:dyDescent="0.25">
      <c r="A687" s="23"/>
    </row>
    <row r="688" spans="1:1" x14ac:dyDescent="0.25">
      <c r="A688" s="23"/>
    </row>
    <row r="689" spans="1:1" x14ac:dyDescent="0.25">
      <c r="A689" s="23"/>
    </row>
    <row r="690" spans="1:1" x14ac:dyDescent="0.25">
      <c r="A690" s="23"/>
    </row>
    <row r="691" spans="1:1" x14ac:dyDescent="0.25">
      <c r="A691" s="23"/>
    </row>
    <row r="692" spans="1:1" x14ac:dyDescent="0.25">
      <c r="A692" s="23"/>
    </row>
    <row r="693" spans="1:1" x14ac:dyDescent="0.25">
      <c r="A693" s="23"/>
    </row>
    <row r="694" spans="1:1" x14ac:dyDescent="0.25">
      <c r="A694" s="23"/>
    </row>
    <row r="695" spans="1:1" x14ac:dyDescent="0.25">
      <c r="A695" s="23"/>
    </row>
    <row r="696" spans="1:1" x14ac:dyDescent="0.25">
      <c r="A696" s="23"/>
    </row>
    <row r="697" spans="1:1" x14ac:dyDescent="0.25">
      <c r="A697" s="23"/>
    </row>
    <row r="698" spans="1:1" x14ac:dyDescent="0.25">
      <c r="A698" s="23"/>
    </row>
    <row r="699" spans="1:1" x14ac:dyDescent="0.25">
      <c r="A699" s="23"/>
    </row>
    <row r="700" spans="1:1" x14ac:dyDescent="0.25">
      <c r="A700" s="23"/>
    </row>
    <row r="701" spans="1:1" x14ac:dyDescent="0.25">
      <c r="A701" s="23"/>
    </row>
    <row r="702" spans="1:1" x14ac:dyDescent="0.25">
      <c r="A702" s="23"/>
    </row>
    <row r="703" spans="1:1" x14ac:dyDescent="0.25">
      <c r="A703" s="23"/>
    </row>
    <row r="704" spans="1:1" x14ac:dyDescent="0.25">
      <c r="A704" s="23"/>
    </row>
    <row r="705" spans="1:1" x14ac:dyDescent="0.25">
      <c r="A705" s="23"/>
    </row>
    <row r="706" spans="1:1" x14ac:dyDescent="0.25">
      <c r="A706" s="23"/>
    </row>
    <row r="707" spans="1:1" x14ac:dyDescent="0.25">
      <c r="A707" s="23"/>
    </row>
    <row r="708" spans="1:1" x14ac:dyDescent="0.25">
      <c r="A708" s="23"/>
    </row>
    <row r="709" spans="1:1" x14ac:dyDescent="0.25">
      <c r="A709" s="23"/>
    </row>
    <row r="710" spans="1:1" x14ac:dyDescent="0.25">
      <c r="A710" s="23"/>
    </row>
    <row r="711" spans="1:1" x14ac:dyDescent="0.25">
      <c r="A711" s="23"/>
    </row>
    <row r="712" spans="1:1" x14ac:dyDescent="0.25">
      <c r="A712" s="23"/>
    </row>
    <row r="713" spans="1:1" x14ac:dyDescent="0.25">
      <c r="A713" s="23"/>
    </row>
    <row r="714" spans="1:1" x14ac:dyDescent="0.25">
      <c r="A714" s="23"/>
    </row>
    <row r="715" spans="1:1" x14ac:dyDescent="0.25">
      <c r="A715" s="23"/>
    </row>
    <row r="716" spans="1:1" x14ac:dyDescent="0.25">
      <c r="A716" s="23"/>
    </row>
    <row r="717" spans="1:1" x14ac:dyDescent="0.25">
      <c r="A717" s="23"/>
    </row>
    <row r="718" spans="1:1" x14ac:dyDescent="0.25">
      <c r="A718" s="23"/>
    </row>
    <row r="719" spans="1:1" x14ac:dyDescent="0.25">
      <c r="A719" s="23"/>
    </row>
    <row r="720" spans="1:1" x14ac:dyDescent="0.25">
      <c r="A720" s="23"/>
    </row>
    <row r="721" spans="1:1" x14ac:dyDescent="0.25">
      <c r="A721" s="23"/>
    </row>
    <row r="722" spans="1:1" x14ac:dyDescent="0.25">
      <c r="A722" s="23"/>
    </row>
    <row r="723" spans="1:1" x14ac:dyDescent="0.25">
      <c r="A723" s="23"/>
    </row>
    <row r="724" spans="1:1" x14ac:dyDescent="0.25">
      <c r="A724" s="23"/>
    </row>
    <row r="725" spans="1:1" x14ac:dyDescent="0.25">
      <c r="A725" s="23"/>
    </row>
    <row r="726" spans="1:1" x14ac:dyDescent="0.25">
      <c r="A726" s="23"/>
    </row>
    <row r="727" spans="1:1" x14ac:dyDescent="0.25">
      <c r="A727" s="23"/>
    </row>
    <row r="728" spans="1:1" x14ac:dyDescent="0.25">
      <c r="A728" s="23"/>
    </row>
    <row r="729" spans="1:1" x14ac:dyDescent="0.25">
      <c r="A729" s="23"/>
    </row>
    <row r="730" spans="1:1" x14ac:dyDescent="0.25">
      <c r="A730" s="23"/>
    </row>
    <row r="731" spans="1:1" x14ac:dyDescent="0.25">
      <c r="A731" s="23"/>
    </row>
    <row r="732" spans="1:1" x14ac:dyDescent="0.25">
      <c r="A732" s="23"/>
    </row>
    <row r="733" spans="1:1" x14ac:dyDescent="0.25">
      <c r="A733" s="23"/>
    </row>
    <row r="734" spans="1:1" x14ac:dyDescent="0.25">
      <c r="A734" s="23"/>
    </row>
    <row r="735" spans="1:1" x14ac:dyDescent="0.25">
      <c r="A735" s="23"/>
    </row>
    <row r="736" spans="1:1" x14ac:dyDescent="0.25">
      <c r="A736" s="23"/>
    </row>
    <row r="737" spans="1:1" x14ac:dyDescent="0.25">
      <c r="A737" s="23"/>
    </row>
    <row r="738" spans="1:1" x14ac:dyDescent="0.25">
      <c r="A738" s="23"/>
    </row>
    <row r="739" spans="1:1" x14ac:dyDescent="0.25">
      <c r="A739" s="23"/>
    </row>
    <row r="740" spans="1:1" x14ac:dyDescent="0.25">
      <c r="A740" s="23"/>
    </row>
    <row r="741" spans="1:1" x14ac:dyDescent="0.25">
      <c r="A741" s="23"/>
    </row>
    <row r="742" spans="1:1" x14ac:dyDescent="0.25">
      <c r="A742" s="23"/>
    </row>
    <row r="743" spans="1:1" x14ac:dyDescent="0.25">
      <c r="A743" s="23"/>
    </row>
    <row r="744" spans="1:1" x14ac:dyDescent="0.25">
      <c r="A744" s="23"/>
    </row>
    <row r="745" spans="1:1" x14ac:dyDescent="0.25">
      <c r="A745" s="23"/>
    </row>
    <row r="746" spans="1:1" x14ac:dyDescent="0.25">
      <c r="A746" s="23"/>
    </row>
    <row r="747" spans="1:1" x14ac:dyDescent="0.25">
      <c r="A747" s="23"/>
    </row>
    <row r="748" spans="1:1" x14ac:dyDescent="0.25">
      <c r="A748" s="23"/>
    </row>
    <row r="749" spans="1:1" x14ac:dyDescent="0.25">
      <c r="A749" s="23"/>
    </row>
    <row r="750" spans="1:1" x14ac:dyDescent="0.25">
      <c r="A750" s="23"/>
    </row>
    <row r="751" spans="1:1" x14ac:dyDescent="0.25">
      <c r="A751" s="23"/>
    </row>
    <row r="752" spans="1:1" x14ac:dyDescent="0.25">
      <c r="A752" s="23"/>
    </row>
    <row r="753" spans="1:1" x14ac:dyDescent="0.25">
      <c r="A753" s="23"/>
    </row>
    <row r="754" spans="1:1" x14ac:dyDescent="0.25">
      <c r="A754" s="23"/>
    </row>
    <row r="755" spans="1:1" x14ac:dyDescent="0.25">
      <c r="A755" s="23"/>
    </row>
    <row r="756" spans="1:1" x14ac:dyDescent="0.25">
      <c r="A756" s="23"/>
    </row>
    <row r="757" spans="1:1" x14ac:dyDescent="0.25">
      <c r="A757" s="23"/>
    </row>
    <row r="758" spans="1:1" x14ac:dyDescent="0.25">
      <c r="A758" s="23"/>
    </row>
    <row r="759" spans="1:1" x14ac:dyDescent="0.25">
      <c r="A759" s="23"/>
    </row>
    <row r="760" spans="1:1" x14ac:dyDescent="0.25">
      <c r="A760" s="23"/>
    </row>
    <row r="761" spans="1:1" x14ac:dyDescent="0.25">
      <c r="A761" s="23"/>
    </row>
    <row r="762" spans="1:1" x14ac:dyDescent="0.25">
      <c r="A762" s="23"/>
    </row>
    <row r="763" spans="1:1" x14ac:dyDescent="0.25">
      <c r="A763" s="23"/>
    </row>
    <row r="764" spans="1:1" x14ac:dyDescent="0.25">
      <c r="A764" s="23"/>
    </row>
    <row r="765" spans="1:1" x14ac:dyDescent="0.25">
      <c r="A765" s="23"/>
    </row>
    <row r="766" spans="1:1" x14ac:dyDescent="0.25">
      <c r="A766" s="23"/>
    </row>
    <row r="767" spans="1:1" x14ac:dyDescent="0.25">
      <c r="A767" s="23"/>
    </row>
    <row r="768" spans="1:1" x14ac:dyDescent="0.25">
      <c r="A768" s="23"/>
    </row>
    <row r="769" spans="1:1" x14ac:dyDescent="0.25">
      <c r="A769" s="23"/>
    </row>
    <row r="770" spans="1:1" x14ac:dyDescent="0.25">
      <c r="A770" s="23"/>
    </row>
    <row r="771" spans="1:1" x14ac:dyDescent="0.25">
      <c r="A771" s="23"/>
    </row>
    <row r="772" spans="1:1" x14ac:dyDescent="0.25">
      <c r="A772" s="23"/>
    </row>
    <row r="773" spans="1:1" x14ac:dyDescent="0.25">
      <c r="A773" s="23"/>
    </row>
    <row r="774" spans="1:1" x14ac:dyDescent="0.25">
      <c r="A774" s="23"/>
    </row>
    <row r="775" spans="1:1" x14ac:dyDescent="0.25">
      <c r="A775" s="23"/>
    </row>
    <row r="776" spans="1:1" x14ac:dyDescent="0.25">
      <c r="A776" s="23"/>
    </row>
    <row r="777" spans="1:1" x14ac:dyDescent="0.25">
      <c r="A777" s="23"/>
    </row>
    <row r="778" spans="1:1" x14ac:dyDescent="0.25">
      <c r="A778" s="23"/>
    </row>
    <row r="779" spans="1:1" x14ac:dyDescent="0.25">
      <c r="A779" s="23"/>
    </row>
    <row r="780" spans="1:1" x14ac:dyDescent="0.25">
      <c r="A780" s="23"/>
    </row>
    <row r="781" spans="1:1" x14ac:dyDescent="0.25">
      <c r="A781" s="23"/>
    </row>
    <row r="782" spans="1:1" x14ac:dyDescent="0.25">
      <c r="A782" s="23"/>
    </row>
    <row r="783" spans="1:1" x14ac:dyDescent="0.25">
      <c r="A783" s="23"/>
    </row>
    <row r="784" spans="1:1" x14ac:dyDescent="0.25">
      <c r="A784" s="23"/>
    </row>
    <row r="785" spans="1:1" x14ac:dyDescent="0.25">
      <c r="A785" s="23"/>
    </row>
    <row r="786" spans="1:1" x14ac:dyDescent="0.25">
      <c r="A786" s="23"/>
    </row>
    <row r="787" spans="1:1" x14ac:dyDescent="0.25">
      <c r="A787" s="23"/>
    </row>
    <row r="788" spans="1:1" x14ac:dyDescent="0.25">
      <c r="A788" s="23"/>
    </row>
    <row r="789" spans="1:1" x14ac:dyDescent="0.25">
      <c r="A789" s="23"/>
    </row>
    <row r="790" spans="1:1" x14ac:dyDescent="0.25">
      <c r="A790" s="23"/>
    </row>
    <row r="791" spans="1:1" x14ac:dyDescent="0.25">
      <c r="A791" s="23"/>
    </row>
    <row r="792" spans="1:1" x14ac:dyDescent="0.25">
      <c r="A792" s="23"/>
    </row>
    <row r="793" spans="1:1" x14ac:dyDescent="0.25">
      <c r="A793" s="23"/>
    </row>
    <row r="794" spans="1:1" x14ac:dyDescent="0.25">
      <c r="A794" s="23"/>
    </row>
    <row r="795" spans="1:1" x14ac:dyDescent="0.25">
      <c r="A795" s="23"/>
    </row>
    <row r="796" spans="1:1" x14ac:dyDescent="0.25">
      <c r="A796" s="23"/>
    </row>
    <row r="797" spans="1:1" x14ac:dyDescent="0.25">
      <c r="A797" s="23"/>
    </row>
    <row r="798" spans="1:1" x14ac:dyDescent="0.25">
      <c r="A798" s="23"/>
    </row>
    <row r="799" spans="1:1" x14ac:dyDescent="0.25">
      <c r="A799" s="23"/>
    </row>
    <row r="800" spans="1:1" x14ac:dyDescent="0.25">
      <c r="A800" s="23"/>
    </row>
    <row r="801" spans="1:1" x14ac:dyDescent="0.25">
      <c r="A801" s="23"/>
    </row>
    <row r="802" spans="1:1" x14ac:dyDescent="0.25">
      <c r="A802" s="23"/>
    </row>
    <row r="803" spans="1:1" x14ac:dyDescent="0.25">
      <c r="A803" s="23"/>
    </row>
    <row r="804" spans="1:1" x14ac:dyDescent="0.25">
      <c r="A804" s="23"/>
    </row>
    <row r="805" spans="1:1" x14ac:dyDescent="0.25">
      <c r="A805" s="23"/>
    </row>
    <row r="806" spans="1:1" x14ac:dyDescent="0.25">
      <c r="A806" s="23"/>
    </row>
    <row r="807" spans="1:1" x14ac:dyDescent="0.25">
      <c r="A807" s="23"/>
    </row>
    <row r="808" spans="1:1" x14ac:dyDescent="0.25">
      <c r="A808" s="23"/>
    </row>
    <row r="809" spans="1:1" x14ac:dyDescent="0.25">
      <c r="A809" s="23"/>
    </row>
    <row r="810" spans="1:1" x14ac:dyDescent="0.25">
      <c r="A810" s="23"/>
    </row>
    <row r="811" spans="1:1" x14ac:dyDescent="0.25">
      <c r="A811" s="23"/>
    </row>
    <row r="812" spans="1:1" x14ac:dyDescent="0.25">
      <c r="A812" s="23"/>
    </row>
    <row r="813" spans="1:1" x14ac:dyDescent="0.25">
      <c r="A813" s="23"/>
    </row>
    <row r="814" spans="1:1" x14ac:dyDescent="0.25">
      <c r="A814" s="23"/>
    </row>
    <row r="815" spans="1:1" x14ac:dyDescent="0.25">
      <c r="A815" s="23"/>
    </row>
    <row r="816" spans="1:1" x14ac:dyDescent="0.25">
      <c r="A816" s="23"/>
    </row>
    <row r="817" spans="1:1" x14ac:dyDescent="0.25">
      <c r="A817" s="23"/>
    </row>
    <row r="818" spans="1:1" x14ac:dyDescent="0.25">
      <c r="A818" s="23"/>
    </row>
    <row r="819" spans="1:1" x14ac:dyDescent="0.25">
      <c r="A819" s="23"/>
    </row>
    <row r="820" spans="1:1" x14ac:dyDescent="0.25">
      <c r="A820" s="23"/>
    </row>
    <row r="821" spans="1:1" x14ac:dyDescent="0.25">
      <c r="A821" s="23"/>
    </row>
    <row r="822" spans="1:1" x14ac:dyDescent="0.25">
      <c r="A822" s="23"/>
    </row>
    <row r="823" spans="1:1" x14ac:dyDescent="0.25">
      <c r="A823" s="23"/>
    </row>
    <row r="824" spans="1:1" x14ac:dyDescent="0.25">
      <c r="A824" s="23"/>
    </row>
    <row r="825" spans="1:1" x14ac:dyDescent="0.25">
      <c r="A825" s="23"/>
    </row>
    <row r="826" spans="1:1" x14ac:dyDescent="0.25">
      <c r="A826" s="23"/>
    </row>
    <row r="827" spans="1:1" x14ac:dyDescent="0.25">
      <c r="A827" s="23"/>
    </row>
    <row r="828" spans="1:1" x14ac:dyDescent="0.25">
      <c r="A828" s="23"/>
    </row>
    <row r="829" spans="1:1" x14ac:dyDescent="0.25">
      <c r="A829" s="23"/>
    </row>
    <row r="830" spans="1:1" x14ac:dyDescent="0.25">
      <c r="A830" s="23"/>
    </row>
    <row r="831" spans="1:1" x14ac:dyDescent="0.25">
      <c r="A831" s="23"/>
    </row>
    <row r="832" spans="1:1" x14ac:dyDescent="0.25">
      <c r="A832" s="23"/>
    </row>
    <row r="833" spans="1:1" x14ac:dyDescent="0.25">
      <c r="A833" s="23"/>
    </row>
    <row r="834" spans="1:1" x14ac:dyDescent="0.25">
      <c r="A834" s="23"/>
    </row>
    <row r="835" spans="1:1" x14ac:dyDescent="0.25">
      <c r="A835" s="23"/>
    </row>
    <row r="836" spans="1:1" x14ac:dyDescent="0.25">
      <c r="A836" s="23"/>
    </row>
    <row r="837" spans="1:1" x14ac:dyDescent="0.25">
      <c r="A837" s="23"/>
    </row>
    <row r="838" spans="1:1" x14ac:dyDescent="0.25">
      <c r="A838" s="23"/>
    </row>
    <row r="839" spans="1:1" x14ac:dyDescent="0.25">
      <c r="A839" s="23"/>
    </row>
    <row r="840" spans="1:1" x14ac:dyDescent="0.25">
      <c r="A840" s="23"/>
    </row>
    <row r="841" spans="1:1" x14ac:dyDescent="0.25">
      <c r="A841" s="23"/>
    </row>
    <row r="842" spans="1:1" x14ac:dyDescent="0.25">
      <c r="A842" s="23"/>
    </row>
    <row r="843" spans="1:1" x14ac:dyDescent="0.25">
      <c r="A843" s="23"/>
    </row>
    <row r="844" spans="1:1" x14ac:dyDescent="0.25">
      <c r="A844" s="23"/>
    </row>
    <row r="845" spans="1:1" x14ac:dyDescent="0.25">
      <c r="A845" s="23"/>
    </row>
    <row r="846" spans="1:1" x14ac:dyDescent="0.25">
      <c r="A846" s="23"/>
    </row>
    <row r="847" spans="1:1" x14ac:dyDescent="0.25">
      <c r="A847" s="23"/>
    </row>
    <row r="848" spans="1:1" x14ac:dyDescent="0.25">
      <c r="A848" s="23"/>
    </row>
    <row r="849" spans="1:1" x14ac:dyDescent="0.25">
      <c r="A849" s="23"/>
    </row>
    <row r="850" spans="1:1" x14ac:dyDescent="0.25">
      <c r="A850" s="23"/>
    </row>
    <row r="851" spans="1:1" x14ac:dyDescent="0.25">
      <c r="A851" s="23"/>
    </row>
    <row r="852" spans="1:1" x14ac:dyDescent="0.25">
      <c r="A852" s="23"/>
    </row>
    <row r="853" spans="1:1" x14ac:dyDescent="0.25">
      <c r="A853" s="23"/>
    </row>
    <row r="854" spans="1:1" x14ac:dyDescent="0.25">
      <c r="A854" s="23"/>
    </row>
    <row r="855" spans="1:1" x14ac:dyDescent="0.25">
      <c r="A855" s="23"/>
    </row>
    <row r="856" spans="1:1" x14ac:dyDescent="0.25">
      <c r="A856" s="23"/>
    </row>
    <row r="857" spans="1:1" x14ac:dyDescent="0.25">
      <c r="A857" s="23"/>
    </row>
    <row r="858" spans="1:1" x14ac:dyDescent="0.25">
      <c r="A858" s="23"/>
    </row>
    <row r="859" spans="1:1" x14ac:dyDescent="0.25">
      <c r="A859" s="23"/>
    </row>
    <row r="860" spans="1:1" x14ac:dyDescent="0.25">
      <c r="A860" s="23"/>
    </row>
    <row r="861" spans="1:1" x14ac:dyDescent="0.25">
      <c r="A861" s="23"/>
    </row>
    <row r="862" spans="1:1" x14ac:dyDescent="0.25">
      <c r="A862" s="23"/>
    </row>
    <row r="863" spans="1:1" x14ac:dyDescent="0.25">
      <c r="A863" s="23"/>
    </row>
    <row r="864" spans="1:1" x14ac:dyDescent="0.25">
      <c r="A864" s="23"/>
    </row>
    <row r="865" spans="1:1" x14ac:dyDescent="0.25">
      <c r="A865" s="23"/>
    </row>
    <row r="866" spans="1:1" x14ac:dyDescent="0.25">
      <c r="A866" s="23"/>
    </row>
    <row r="867" spans="1:1" x14ac:dyDescent="0.25">
      <c r="A867" s="23"/>
    </row>
    <row r="868" spans="1:1" x14ac:dyDescent="0.25">
      <c r="A868" s="23"/>
    </row>
    <row r="869" spans="1:1" x14ac:dyDescent="0.25">
      <c r="A869" s="23"/>
    </row>
    <row r="870" spans="1:1" x14ac:dyDescent="0.25">
      <c r="A870" s="23"/>
    </row>
    <row r="871" spans="1:1" x14ac:dyDescent="0.25">
      <c r="A871" s="23"/>
    </row>
    <row r="872" spans="1:1" x14ac:dyDescent="0.25">
      <c r="A872" s="23"/>
    </row>
    <row r="873" spans="1:1" x14ac:dyDescent="0.25">
      <c r="A873" s="23"/>
    </row>
    <row r="874" spans="1:1" x14ac:dyDescent="0.25">
      <c r="A874" s="23"/>
    </row>
    <row r="875" spans="1:1" x14ac:dyDescent="0.25">
      <c r="A875" s="23"/>
    </row>
    <row r="876" spans="1:1" x14ac:dyDescent="0.25">
      <c r="A876" s="23"/>
    </row>
    <row r="877" spans="1:1" x14ac:dyDescent="0.25">
      <c r="A877" s="23"/>
    </row>
    <row r="878" spans="1:1" x14ac:dyDescent="0.25">
      <c r="A878" s="23"/>
    </row>
    <row r="879" spans="1:1" x14ac:dyDescent="0.25">
      <c r="A879" s="23"/>
    </row>
    <row r="880" spans="1:1" x14ac:dyDescent="0.25">
      <c r="A880" s="23"/>
    </row>
    <row r="881" spans="1:1" x14ac:dyDescent="0.25">
      <c r="A881" s="23"/>
    </row>
    <row r="882" spans="1:1" x14ac:dyDescent="0.25">
      <c r="A882" s="23"/>
    </row>
    <row r="883" spans="1:1" x14ac:dyDescent="0.25">
      <c r="A883" s="23"/>
    </row>
    <row r="884" spans="1:1" x14ac:dyDescent="0.25">
      <c r="A884" s="23"/>
    </row>
    <row r="885" spans="1:1" x14ac:dyDescent="0.25">
      <c r="A885" s="23"/>
    </row>
    <row r="886" spans="1:1" x14ac:dyDescent="0.25">
      <c r="A886" s="23"/>
    </row>
    <row r="887" spans="1:1" x14ac:dyDescent="0.25">
      <c r="A887" s="23"/>
    </row>
    <row r="888" spans="1:1" x14ac:dyDescent="0.25">
      <c r="A888" s="23"/>
    </row>
    <row r="889" spans="1:1" x14ac:dyDescent="0.25">
      <c r="A889" s="23"/>
    </row>
    <row r="890" spans="1:1" x14ac:dyDescent="0.25">
      <c r="A890" s="23"/>
    </row>
    <row r="891" spans="1:1" x14ac:dyDescent="0.25">
      <c r="A891" s="23"/>
    </row>
    <row r="892" spans="1:1" x14ac:dyDescent="0.25">
      <c r="A892" s="23"/>
    </row>
    <row r="893" spans="1:1" x14ac:dyDescent="0.25">
      <c r="A893" s="23"/>
    </row>
    <row r="894" spans="1:1" x14ac:dyDescent="0.25">
      <c r="A894" s="23"/>
    </row>
    <row r="895" spans="1:1" x14ac:dyDescent="0.25">
      <c r="A895" s="23"/>
    </row>
    <row r="896" spans="1:1" x14ac:dyDescent="0.25">
      <c r="A896" s="23"/>
    </row>
    <row r="897" spans="1:1" x14ac:dyDescent="0.25">
      <c r="A897" s="23"/>
    </row>
    <row r="898" spans="1:1" x14ac:dyDescent="0.25">
      <c r="A898" s="23"/>
    </row>
    <row r="899" spans="1:1" x14ac:dyDescent="0.25">
      <c r="A899" s="23"/>
    </row>
    <row r="900" spans="1:1" x14ac:dyDescent="0.25">
      <c r="A900" s="23"/>
    </row>
    <row r="901" spans="1:1" x14ac:dyDescent="0.25">
      <c r="A901" s="23"/>
    </row>
    <row r="902" spans="1:1" x14ac:dyDescent="0.25">
      <c r="A902" s="23"/>
    </row>
    <row r="903" spans="1:1" x14ac:dyDescent="0.25">
      <c r="A903" s="23"/>
    </row>
    <row r="904" spans="1:1" x14ac:dyDescent="0.25">
      <c r="A904" s="23"/>
    </row>
    <row r="905" spans="1:1" x14ac:dyDescent="0.25">
      <c r="A905" s="23"/>
    </row>
    <row r="906" spans="1:1" x14ac:dyDescent="0.25">
      <c r="A906" s="23"/>
    </row>
    <row r="907" spans="1:1" x14ac:dyDescent="0.25">
      <c r="A907" s="23"/>
    </row>
    <row r="908" spans="1:1" x14ac:dyDescent="0.25">
      <c r="A908" s="23"/>
    </row>
    <row r="909" spans="1:1" x14ac:dyDescent="0.25">
      <c r="A909" s="23"/>
    </row>
    <row r="910" spans="1:1" x14ac:dyDescent="0.25">
      <c r="A910" s="23"/>
    </row>
    <row r="911" spans="1:1" x14ac:dyDescent="0.25">
      <c r="A911" s="23"/>
    </row>
    <row r="912" spans="1:1" x14ac:dyDescent="0.25">
      <c r="A912" s="23"/>
    </row>
    <row r="913" spans="1:1" x14ac:dyDescent="0.25">
      <c r="A913" s="23"/>
    </row>
    <row r="914" spans="1:1" x14ac:dyDescent="0.25">
      <c r="A914" s="23"/>
    </row>
    <row r="915" spans="1:1" x14ac:dyDescent="0.25">
      <c r="A915" s="23"/>
    </row>
    <row r="916" spans="1:1" x14ac:dyDescent="0.25">
      <c r="A916" s="23"/>
    </row>
    <row r="917" spans="1:1" x14ac:dyDescent="0.25">
      <c r="A917" s="23"/>
    </row>
    <row r="918" spans="1:1" x14ac:dyDescent="0.25">
      <c r="A918" s="23"/>
    </row>
    <row r="919" spans="1:1" x14ac:dyDescent="0.25">
      <c r="A919" s="23"/>
    </row>
    <row r="920" spans="1:1" x14ac:dyDescent="0.25">
      <c r="A920" s="23"/>
    </row>
    <row r="921" spans="1:1" x14ac:dyDescent="0.25">
      <c r="A921" s="23"/>
    </row>
    <row r="922" spans="1:1" x14ac:dyDescent="0.25">
      <c r="A922" s="23"/>
    </row>
    <row r="923" spans="1:1" x14ac:dyDescent="0.25">
      <c r="A923" s="23"/>
    </row>
    <row r="924" spans="1:1" x14ac:dyDescent="0.25">
      <c r="A924" s="23"/>
    </row>
    <row r="925" spans="1:1" x14ac:dyDescent="0.25">
      <c r="A925" s="23"/>
    </row>
    <row r="926" spans="1:1" x14ac:dyDescent="0.25">
      <c r="A926" s="23"/>
    </row>
    <row r="927" spans="1:1" x14ac:dyDescent="0.25">
      <c r="A927" s="23"/>
    </row>
    <row r="928" spans="1:1" x14ac:dyDescent="0.25">
      <c r="A928" s="23"/>
    </row>
    <row r="929" spans="1:1" x14ac:dyDescent="0.25">
      <c r="A929" s="23"/>
    </row>
    <row r="930" spans="1:1" x14ac:dyDescent="0.25">
      <c r="A930" s="23"/>
    </row>
    <row r="931" spans="1:1" x14ac:dyDescent="0.25">
      <c r="A931" s="23"/>
    </row>
    <row r="932" spans="1:1" x14ac:dyDescent="0.25">
      <c r="A932" s="23"/>
    </row>
    <row r="933" spans="1:1" x14ac:dyDescent="0.25">
      <c r="A933" s="23"/>
    </row>
    <row r="934" spans="1:1" x14ac:dyDescent="0.25">
      <c r="A934" s="23"/>
    </row>
    <row r="935" spans="1:1" x14ac:dyDescent="0.25">
      <c r="A935" s="23"/>
    </row>
    <row r="936" spans="1:1" x14ac:dyDescent="0.25">
      <c r="A936" s="23"/>
    </row>
    <row r="937" spans="1:1" x14ac:dyDescent="0.25">
      <c r="A937" s="23"/>
    </row>
    <row r="938" spans="1:1" x14ac:dyDescent="0.25">
      <c r="A938" s="23"/>
    </row>
    <row r="939" spans="1:1" x14ac:dyDescent="0.25">
      <c r="A939" s="23"/>
    </row>
    <row r="940" spans="1:1" x14ac:dyDescent="0.25">
      <c r="A940" s="23"/>
    </row>
    <row r="941" spans="1:1" x14ac:dyDescent="0.25">
      <c r="A941" s="23"/>
    </row>
    <row r="942" spans="1:1" x14ac:dyDescent="0.25">
      <c r="A942" s="23"/>
    </row>
    <row r="943" spans="1:1" x14ac:dyDescent="0.25">
      <c r="A943" s="23"/>
    </row>
    <row r="944" spans="1:1" x14ac:dyDescent="0.25">
      <c r="A944" s="23"/>
    </row>
    <row r="945" spans="1:1" x14ac:dyDescent="0.25">
      <c r="A945" s="23"/>
    </row>
    <row r="946" spans="1:1" x14ac:dyDescent="0.25">
      <c r="A946" s="23"/>
    </row>
    <row r="947" spans="1:1" x14ac:dyDescent="0.25">
      <c r="A947" s="23"/>
    </row>
    <row r="948" spans="1:1" x14ac:dyDescent="0.25">
      <c r="A948" s="23"/>
    </row>
    <row r="949" spans="1:1" x14ac:dyDescent="0.25">
      <c r="A949" s="23"/>
    </row>
    <row r="950" spans="1:1" x14ac:dyDescent="0.25">
      <c r="A950" s="23"/>
    </row>
    <row r="951" spans="1:1" x14ac:dyDescent="0.25">
      <c r="A951" s="23"/>
    </row>
    <row r="952" spans="1:1" x14ac:dyDescent="0.25">
      <c r="A952" s="23"/>
    </row>
    <row r="953" spans="1:1" x14ac:dyDescent="0.25">
      <c r="A953" s="23"/>
    </row>
    <row r="954" spans="1:1" x14ac:dyDescent="0.25">
      <c r="A954" s="23"/>
    </row>
    <row r="955" spans="1:1" x14ac:dyDescent="0.25">
      <c r="A955" s="23"/>
    </row>
    <row r="956" spans="1:1" x14ac:dyDescent="0.25">
      <c r="A956" s="23"/>
    </row>
    <row r="957" spans="1:1" x14ac:dyDescent="0.25">
      <c r="A957" s="23"/>
    </row>
    <row r="958" spans="1:1" x14ac:dyDescent="0.25">
      <c r="A958" s="23"/>
    </row>
    <row r="959" spans="1:1" x14ac:dyDescent="0.25">
      <c r="A959" s="23"/>
    </row>
    <row r="960" spans="1:1" x14ac:dyDescent="0.25">
      <c r="A960" s="23"/>
    </row>
    <row r="961" spans="1:1" x14ac:dyDescent="0.25">
      <c r="A961" s="23"/>
    </row>
    <row r="962" spans="1:1" x14ac:dyDescent="0.25">
      <c r="A962" s="23"/>
    </row>
    <row r="963" spans="1:1" x14ac:dyDescent="0.25">
      <c r="A963" s="23"/>
    </row>
    <row r="964" spans="1:1" x14ac:dyDescent="0.25">
      <c r="A964" s="23"/>
    </row>
    <row r="965" spans="1:1" x14ac:dyDescent="0.25">
      <c r="A965" s="23"/>
    </row>
    <row r="966" spans="1:1" x14ac:dyDescent="0.25">
      <c r="A966" s="23"/>
    </row>
    <row r="967" spans="1:1" x14ac:dyDescent="0.25">
      <c r="A967" s="23"/>
    </row>
    <row r="968" spans="1:1" x14ac:dyDescent="0.25">
      <c r="A968" s="23"/>
    </row>
    <row r="969" spans="1:1" x14ac:dyDescent="0.25">
      <c r="A969" s="23"/>
    </row>
    <row r="970" spans="1:1" x14ac:dyDescent="0.25">
      <c r="A970" s="23"/>
    </row>
    <row r="971" spans="1:1" x14ac:dyDescent="0.25">
      <c r="A971" s="23"/>
    </row>
    <row r="972" spans="1:1" x14ac:dyDescent="0.25">
      <c r="A972" s="23"/>
    </row>
    <row r="973" spans="1:1" x14ac:dyDescent="0.25">
      <c r="A973" s="23"/>
    </row>
    <row r="974" spans="1:1" x14ac:dyDescent="0.25">
      <c r="A974" s="23"/>
    </row>
    <row r="975" spans="1:1" x14ac:dyDescent="0.25">
      <c r="A975" s="23"/>
    </row>
    <row r="976" spans="1:1" x14ac:dyDescent="0.25">
      <c r="A976" s="23"/>
    </row>
    <row r="977" spans="1:1" x14ac:dyDescent="0.25">
      <c r="A977" s="23"/>
    </row>
    <row r="978" spans="1:1" x14ac:dyDescent="0.25">
      <c r="A978" s="23"/>
    </row>
    <row r="979" spans="1:1" x14ac:dyDescent="0.25">
      <c r="A979" s="23"/>
    </row>
    <row r="980" spans="1:1" x14ac:dyDescent="0.25">
      <c r="A980" s="23"/>
    </row>
    <row r="981" spans="1:1" x14ac:dyDescent="0.25">
      <c r="A981" s="23"/>
    </row>
    <row r="982" spans="1:1" x14ac:dyDescent="0.25">
      <c r="A982" s="23"/>
    </row>
    <row r="983" spans="1:1" x14ac:dyDescent="0.25">
      <c r="A983" s="23"/>
    </row>
    <row r="984" spans="1:1" x14ac:dyDescent="0.25">
      <c r="A984" s="23"/>
    </row>
    <row r="985" spans="1:1" x14ac:dyDescent="0.25">
      <c r="A985" s="23"/>
    </row>
    <row r="986" spans="1:1" x14ac:dyDescent="0.25">
      <c r="A986" s="23"/>
    </row>
    <row r="987" spans="1:1" x14ac:dyDescent="0.25">
      <c r="A987" s="23"/>
    </row>
    <row r="988" spans="1:1" x14ac:dyDescent="0.25">
      <c r="A988" s="23"/>
    </row>
    <row r="989" spans="1:1" x14ac:dyDescent="0.25">
      <c r="A989" s="23"/>
    </row>
    <row r="990" spans="1:1" x14ac:dyDescent="0.25">
      <c r="A990" s="23"/>
    </row>
    <row r="991" spans="1:1" x14ac:dyDescent="0.25">
      <c r="A991" s="23"/>
    </row>
    <row r="992" spans="1:1" x14ac:dyDescent="0.25">
      <c r="A992" s="23"/>
    </row>
    <row r="993" spans="1:1" x14ac:dyDescent="0.25">
      <c r="A993" s="23"/>
    </row>
    <row r="994" spans="1:1" x14ac:dyDescent="0.25">
      <c r="A994" s="23"/>
    </row>
    <row r="995" spans="1:1" x14ac:dyDescent="0.25">
      <c r="A995" s="23"/>
    </row>
    <row r="996" spans="1:1" x14ac:dyDescent="0.25">
      <c r="A996" s="23"/>
    </row>
    <row r="997" spans="1:1" x14ac:dyDescent="0.25">
      <c r="A997" s="23"/>
    </row>
    <row r="998" spans="1:1" x14ac:dyDescent="0.25">
      <c r="A998" s="23"/>
    </row>
    <row r="999" spans="1:1" x14ac:dyDescent="0.25">
      <c r="A999" s="23"/>
    </row>
    <row r="1000" spans="1:1" x14ac:dyDescent="0.25">
      <c r="A1000" s="23"/>
    </row>
    <row r="1001" spans="1:1" x14ac:dyDescent="0.25">
      <c r="A1001" s="23"/>
    </row>
    <row r="1002" spans="1:1" x14ac:dyDescent="0.25">
      <c r="A1002" s="23"/>
    </row>
    <row r="1003" spans="1:1" x14ac:dyDescent="0.25">
      <c r="A1003" s="23"/>
    </row>
    <row r="1004" spans="1:1" x14ac:dyDescent="0.25">
      <c r="A1004" s="23"/>
    </row>
    <row r="1005" spans="1:1" x14ac:dyDescent="0.25">
      <c r="A1005" s="23"/>
    </row>
    <row r="1006" spans="1:1" x14ac:dyDescent="0.25">
      <c r="A1006" s="23"/>
    </row>
    <row r="1007" spans="1:1" x14ac:dyDescent="0.25">
      <c r="A1007" s="23"/>
    </row>
    <row r="1008" spans="1:1" x14ac:dyDescent="0.25">
      <c r="A1008" s="23"/>
    </row>
    <row r="1009" spans="1:1" x14ac:dyDescent="0.25">
      <c r="A1009" s="23"/>
    </row>
    <row r="1010" spans="1:1" x14ac:dyDescent="0.25">
      <c r="A1010" s="23"/>
    </row>
    <row r="1011" spans="1:1" x14ac:dyDescent="0.25">
      <c r="A1011" s="23"/>
    </row>
    <row r="1012" spans="1:1" x14ac:dyDescent="0.25">
      <c r="A1012" s="23"/>
    </row>
    <row r="1013" spans="1:1" x14ac:dyDescent="0.25">
      <c r="A1013" s="23"/>
    </row>
    <row r="1014" spans="1:1" x14ac:dyDescent="0.25">
      <c r="A1014" s="23"/>
    </row>
    <row r="1015" spans="1:1" x14ac:dyDescent="0.25">
      <c r="A1015" s="23"/>
    </row>
    <row r="1016" spans="1:1" x14ac:dyDescent="0.25">
      <c r="A1016" s="23"/>
    </row>
    <row r="1017" spans="1:1" x14ac:dyDescent="0.25">
      <c r="A1017" s="23"/>
    </row>
    <row r="1018" spans="1:1" x14ac:dyDescent="0.25">
      <c r="A1018" s="23"/>
    </row>
    <row r="1019" spans="1:1" x14ac:dyDescent="0.25">
      <c r="A1019" s="23"/>
    </row>
    <row r="1020" spans="1:1" x14ac:dyDescent="0.25">
      <c r="A1020" s="23"/>
    </row>
    <row r="1021" spans="1:1" x14ac:dyDescent="0.25">
      <c r="A1021" s="23"/>
    </row>
    <row r="1022" spans="1:1" x14ac:dyDescent="0.25">
      <c r="A1022" s="23"/>
    </row>
    <row r="1023" spans="1:1" x14ac:dyDescent="0.25">
      <c r="A1023" s="23"/>
    </row>
    <row r="1024" spans="1:1" x14ac:dyDescent="0.25">
      <c r="A1024" s="23"/>
    </row>
    <row r="1025" spans="1:1" x14ac:dyDescent="0.25">
      <c r="A1025" s="23"/>
    </row>
    <row r="1026" spans="1:1" x14ac:dyDescent="0.25">
      <c r="A1026" s="23"/>
    </row>
    <row r="1027" spans="1:1" x14ac:dyDescent="0.25">
      <c r="A1027" s="23"/>
    </row>
    <row r="1028" spans="1:1" x14ac:dyDescent="0.25">
      <c r="A1028" s="23"/>
    </row>
    <row r="1029" spans="1:1" x14ac:dyDescent="0.25">
      <c r="A1029" s="23"/>
    </row>
    <row r="1030" spans="1:1" x14ac:dyDescent="0.25">
      <c r="A1030" s="23"/>
    </row>
    <row r="1031" spans="1:1" x14ac:dyDescent="0.25">
      <c r="A1031" s="23"/>
    </row>
    <row r="1032" spans="1:1" x14ac:dyDescent="0.25">
      <c r="A1032" s="23"/>
    </row>
    <row r="1033" spans="1:1" x14ac:dyDescent="0.25">
      <c r="A1033" s="23"/>
    </row>
    <row r="1034" spans="1:1" x14ac:dyDescent="0.25">
      <c r="A1034" s="23"/>
    </row>
    <row r="1035" spans="1:1" x14ac:dyDescent="0.25">
      <c r="A1035" s="23"/>
    </row>
    <row r="1036" spans="1:1" x14ac:dyDescent="0.25">
      <c r="A1036" s="23"/>
    </row>
    <row r="1037" spans="1:1" x14ac:dyDescent="0.25">
      <c r="A1037" s="23"/>
    </row>
    <row r="1038" spans="1:1" x14ac:dyDescent="0.25">
      <c r="A1038" s="23"/>
    </row>
    <row r="1039" spans="1:1" x14ac:dyDescent="0.25">
      <c r="A1039" s="23"/>
    </row>
    <row r="1040" spans="1:1" x14ac:dyDescent="0.25">
      <c r="A1040" s="23"/>
    </row>
    <row r="1041" spans="1:1" x14ac:dyDescent="0.25">
      <c r="A1041" s="23"/>
    </row>
    <row r="1042" spans="1:1" x14ac:dyDescent="0.25">
      <c r="A1042" s="23"/>
    </row>
    <row r="1043" spans="1:1" x14ac:dyDescent="0.25">
      <c r="A1043" s="23"/>
    </row>
    <row r="1044" spans="1:1" x14ac:dyDescent="0.25">
      <c r="A1044" s="23"/>
    </row>
    <row r="1045" spans="1:1" x14ac:dyDescent="0.25">
      <c r="A1045" s="23"/>
    </row>
    <row r="1046" spans="1:1" x14ac:dyDescent="0.25">
      <c r="A1046" s="23"/>
    </row>
    <row r="1047" spans="1:1" x14ac:dyDescent="0.25">
      <c r="A1047" s="23"/>
    </row>
    <row r="1048" spans="1:1" x14ac:dyDescent="0.25">
      <c r="A1048" s="23"/>
    </row>
    <row r="1049" spans="1:1" x14ac:dyDescent="0.25">
      <c r="A1049" s="23"/>
    </row>
    <row r="1050" spans="1:1" x14ac:dyDescent="0.25">
      <c r="A1050" s="23"/>
    </row>
    <row r="1051" spans="1:1" x14ac:dyDescent="0.25">
      <c r="A1051" s="23"/>
    </row>
    <row r="1052" spans="1:1" x14ac:dyDescent="0.25">
      <c r="A1052" s="23"/>
    </row>
    <row r="1053" spans="1:1" x14ac:dyDescent="0.25">
      <c r="A1053" s="23"/>
    </row>
    <row r="1054" spans="1:1" x14ac:dyDescent="0.25">
      <c r="A1054" s="23"/>
    </row>
    <row r="1055" spans="1:1" x14ac:dyDescent="0.25">
      <c r="A1055" s="23"/>
    </row>
    <row r="1056" spans="1:1" x14ac:dyDescent="0.25">
      <c r="A1056" s="23"/>
    </row>
    <row r="1057" spans="1:1" x14ac:dyDescent="0.25">
      <c r="A1057" s="23"/>
    </row>
    <row r="1058" spans="1:1" x14ac:dyDescent="0.25">
      <c r="A1058" s="23"/>
    </row>
    <row r="1059" spans="1:1" x14ac:dyDescent="0.25">
      <c r="A1059" s="23"/>
    </row>
    <row r="1060" spans="1:1" x14ac:dyDescent="0.25">
      <c r="A1060" s="23"/>
    </row>
    <row r="1061" spans="1:1" x14ac:dyDescent="0.25">
      <c r="A1061" s="23"/>
    </row>
    <row r="1062" spans="1:1" x14ac:dyDescent="0.25">
      <c r="A1062" s="23"/>
    </row>
    <row r="1063" spans="1:1" x14ac:dyDescent="0.25">
      <c r="A1063" s="23"/>
    </row>
    <row r="1064" spans="1:1" x14ac:dyDescent="0.25">
      <c r="A1064" s="23"/>
    </row>
    <row r="1065" spans="1:1" x14ac:dyDescent="0.25">
      <c r="A1065" s="23"/>
    </row>
    <row r="1066" spans="1:1" x14ac:dyDescent="0.25">
      <c r="A1066" s="23"/>
    </row>
    <row r="1067" spans="1:1" x14ac:dyDescent="0.25">
      <c r="A1067" s="23"/>
    </row>
    <row r="1068" spans="1:1" x14ac:dyDescent="0.25">
      <c r="A1068" s="23"/>
    </row>
    <row r="1069" spans="1:1" x14ac:dyDescent="0.25">
      <c r="A1069" s="23"/>
    </row>
    <row r="1070" spans="1:1" x14ac:dyDescent="0.25">
      <c r="A1070" s="23"/>
    </row>
    <row r="1071" spans="1:1" x14ac:dyDescent="0.25">
      <c r="A1071" s="23"/>
    </row>
    <row r="1072" spans="1:1" x14ac:dyDescent="0.25">
      <c r="A1072" s="23"/>
    </row>
    <row r="1073" spans="1:1" x14ac:dyDescent="0.25">
      <c r="A1073" s="23"/>
    </row>
    <row r="1074" spans="1:1" x14ac:dyDescent="0.25">
      <c r="A1074" s="23"/>
    </row>
    <row r="1075" spans="1:1" x14ac:dyDescent="0.25">
      <c r="A1075" s="23"/>
    </row>
    <row r="1076" spans="1:1" x14ac:dyDescent="0.25">
      <c r="A1076" s="23"/>
    </row>
    <row r="1077" spans="1:1" x14ac:dyDescent="0.25">
      <c r="A1077" s="23"/>
    </row>
    <row r="1078" spans="1:1" x14ac:dyDescent="0.25">
      <c r="A1078" s="23"/>
    </row>
    <row r="1079" spans="1:1" x14ac:dyDescent="0.25">
      <c r="A1079" s="23"/>
    </row>
    <row r="1080" spans="1:1" x14ac:dyDescent="0.25">
      <c r="A1080" s="23"/>
    </row>
    <row r="1081" spans="1:1" x14ac:dyDescent="0.25">
      <c r="A1081" s="23"/>
    </row>
    <row r="1082" spans="1:1" x14ac:dyDescent="0.25">
      <c r="A1082" s="23"/>
    </row>
    <row r="1083" spans="1:1" x14ac:dyDescent="0.25">
      <c r="A1083" s="23"/>
    </row>
    <row r="1084" spans="1:1" x14ac:dyDescent="0.25">
      <c r="A1084" s="23"/>
    </row>
    <row r="1085" spans="1:1" x14ac:dyDescent="0.25">
      <c r="A1085" s="23"/>
    </row>
    <row r="1086" spans="1:1" x14ac:dyDescent="0.25">
      <c r="A1086" s="23"/>
    </row>
    <row r="1087" spans="1:1" x14ac:dyDescent="0.25">
      <c r="A1087" s="23"/>
    </row>
    <row r="1088" spans="1:1" x14ac:dyDescent="0.25">
      <c r="A1088" s="23"/>
    </row>
    <row r="1089" spans="1:1" x14ac:dyDescent="0.25">
      <c r="A1089" s="23"/>
    </row>
    <row r="1090" spans="1:1" x14ac:dyDescent="0.25">
      <c r="A1090" s="23"/>
    </row>
    <row r="1091" spans="1:1" x14ac:dyDescent="0.25">
      <c r="A1091" s="23"/>
    </row>
    <row r="1092" spans="1:1" x14ac:dyDescent="0.25">
      <c r="A1092" s="23"/>
    </row>
    <row r="1093" spans="1:1" x14ac:dyDescent="0.25">
      <c r="A1093" s="23"/>
    </row>
    <row r="1094" spans="1:1" x14ac:dyDescent="0.25">
      <c r="A1094" s="23"/>
    </row>
    <row r="1095" spans="1:1" x14ac:dyDescent="0.25">
      <c r="A1095" s="23"/>
    </row>
    <row r="1096" spans="1:1" x14ac:dyDescent="0.25">
      <c r="A1096" s="23"/>
    </row>
    <row r="1097" spans="1:1" x14ac:dyDescent="0.25">
      <c r="A1097" s="23"/>
    </row>
    <row r="1098" spans="1:1" x14ac:dyDescent="0.25">
      <c r="A1098" s="23"/>
    </row>
    <row r="1099" spans="1:1" x14ac:dyDescent="0.25">
      <c r="A1099" s="23"/>
    </row>
    <row r="1100" spans="1:1" x14ac:dyDescent="0.25">
      <c r="A1100" s="23"/>
    </row>
    <row r="1101" spans="1:1" x14ac:dyDescent="0.25">
      <c r="A1101" s="23"/>
    </row>
    <row r="1102" spans="1:1" x14ac:dyDescent="0.25">
      <c r="A1102" s="23"/>
    </row>
    <row r="1103" spans="1:1" x14ac:dyDescent="0.25">
      <c r="A1103" s="23"/>
    </row>
    <row r="1104" spans="1:1" x14ac:dyDescent="0.25">
      <c r="A1104" s="23"/>
    </row>
    <row r="1105" spans="1:1" x14ac:dyDescent="0.25">
      <c r="A1105" s="23"/>
    </row>
    <row r="1106" spans="1:1" x14ac:dyDescent="0.25">
      <c r="A1106" s="23"/>
    </row>
    <row r="1107" spans="1:1" x14ac:dyDescent="0.25">
      <c r="A1107" s="23"/>
    </row>
    <row r="1108" spans="1:1" x14ac:dyDescent="0.25">
      <c r="A1108" s="23"/>
    </row>
    <row r="1109" spans="1:1" x14ac:dyDescent="0.25">
      <c r="A1109" s="23"/>
    </row>
    <row r="1110" spans="1:1" x14ac:dyDescent="0.25">
      <c r="A1110" s="23"/>
    </row>
    <row r="1111" spans="1:1" x14ac:dyDescent="0.25">
      <c r="A1111" s="23"/>
    </row>
    <row r="1112" spans="1:1" x14ac:dyDescent="0.25">
      <c r="A1112" s="23"/>
    </row>
    <row r="1113" spans="1:1" x14ac:dyDescent="0.25">
      <c r="A1113" s="23"/>
    </row>
    <row r="1114" spans="1:1" x14ac:dyDescent="0.25">
      <c r="A1114" s="23"/>
    </row>
    <row r="1115" spans="1:1" x14ac:dyDescent="0.25">
      <c r="A1115" s="23"/>
    </row>
    <row r="1116" spans="1:1" x14ac:dyDescent="0.25">
      <c r="A1116" s="23"/>
    </row>
    <row r="1117" spans="1:1" x14ac:dyDescent="0.25">
      <c r="A1117" s="23"/>
    </row>
    <row r="1118" spans="1:1" x14ac:dyDescent="0.25">
      <c r="A1118" s="23"/>
    </row>
    <row r="1119" spans="1:1" x14ac:dyDescent="0.25">
      <c r="A1119" s="23"/>
    </row>
    <row r="1120" spans="1:1" x14ac:dyDescent="0.25">
      <c r="A1120" s="23"/>
    </row>
    <row r="1121" spans="1:1" x14ac:dyDescent="0.25">
      <c r="A1121" s="23"/>
    </row>
    <row r="1122" spans="1:1" x14ac:dyDescent="0.25">
      <c r="A1122" s="23"/>
    </row>
    <row r="1123" spans="1:1" x14ac:dyDescent="0.25">
      <c r="A1123" s="23"/>
    </row>
    <row r="1124" spans="1:1" x14ac:dyDescent="0.25">
      <c r="A1124" s="23"/>
    </row>
    <row r="1125" spans="1:1" x14ac:dyDescent="0.25">
      <c r="A1125" s="23"/>
    </row>
    <row r="1126" spans="1:1" x14ac:dyDescent="0.25">
      <c r="A1126" s="23"/>
    </row>
    <row r="1127" spans="1:1" x14ac:dyDescent="0.25">
      <c r="A1127" s="23"/>
    </row>
    <row r="1128" spans="1:1" x14ac:dyDescent="0.25">
      <c r="A1128" s="23"/>
    </row>
    <row r="1129" spans="1:1" x14ac:dyDescent="0.25">
      <c r="A1129" s="23"/>
    </row>
    <row r="1130" spans="1:1" x14ac:dyDescent="0.25">
      <c r="A1130" s="23"/>
    </row>
    <row r="1131" spans="1:1" x14ac:dyDescent="0.25">
      <c r="A1131" s="23"/>
    </row>
    <row r="1132" spans="1:1" x14ac:dyDescent="0.25">
      <c r="A1132" s="23"/>
    </row>
    <row r="1133" spans="1:1" x14ac:dyDescent="0.25">
      <c r="A1133" s="23"/>
    </row>
    <row r="1134" spans="1:1" x14ac:dyDescent="0.25">
      <c r="A1134" s="23"/>
    </row>
    <row r="1135" spans="1:1" x14ac:dyDescent="0.25">
      <c r="A1135" s="23"/>
    </row>
    <row r="1136" spans="1:1" x14ac:dyDescent="0.25">
      <c r="A1136" s="23"/>
    </row>
    <row r="1137" spans="1:1" x14ac:dyDescent="0.25">
      <c r="A1137" s="23"/>
    </row>
    <row r="1138" spans="1:1" x14ac:dyDescent="0.25">
      <c r="A1138" s="23"/>
    </row>
    <row r="1139" spans="1:1" x14ac:dyDescent="0.25">
      <c r="A1139" s="23"/>
    </row>
    <row r="1140" spans="1:1" x14ac:dyDescent="0.25">
      <c r="A1140" s="23"/>
    </row>
    <row r="1141" spans="1:1" x14ac:dyDescent="0.25">
      <c r="A1141" s="23"/>
    </row>
    <row r="1142" spans="1:1" x14ac:dyDescent="0.25">
      <c r="A1142" s="23"/>
    </row>
    <row r="1143" spans="1:1" x14ac:dyDescent="0.25">
      <c r="A1143" s="23"/>
    </row>
    <row r="1144" spans="1:1" x14ac:dyDescent="0.25">
      <c r="A1144" s="23"/>
    </row>
    <row r="1145" spans="1:1" x14ac:dyDescent="0.25">
      <c r="A1145" s="23"/>
    </row>
    <row r="1146" spans="1:1" x14ac:dyDescent="0.25">
      <c r="A1146" s="23"/>
    </row>
    <row r="1147" spans="1:1" x14ac:dyDescent="0.25">
      <c r="A1147" s="23"/>
    </row>
    <row r="1148" spans="1:1" x14ac:dyDescent="0.25">
      <c r="A1148" s="23"/>
    </row>
    <row r="1149" spans="1:1" x14ac:dyDescent="0.25">
      <c r="A1149" s="23"/>
    </row>
    <row r="1150" spans="1:1" x14ac:dyDescent="0.25">
      <c r="A1150" s="23"/>
    </row>
    <row r="1151" spans="1:1" x14ac:dyDescent="0.25">
      <c r="A1151" s="23"/>
    </row>
    <row r="1152" spans="1:1" x14ac:dyDescent="0.25">
      <c r="A1152" s="23"/>
    </row>
    <row r="1153" spans="1:1" x14ac:dyDescent="0.25">
      <c r="A1153" s="23"/>
    </row>
    <row r="1154" spans="1:1" x14ac:dyDescent="0.25">
      <c r="A1154" s="23"/>
    </row>
    <row r="1155" spans="1:1" x14ac:dyDescent="0.25">
      <c r="A1155" s="23"/>
    </row>
    <row r="1156" spans="1:1" x14ac:dyDescent="0.25">
      <c r="A1156" s="23"/>
    </row>
    <row r="1157" spans="1:1" x14ac:dyDescent="0.25">
      <c r="A1157" s="23"/>
    </row>
    <row r="1158" spans="1:1" x14ac:dyDescent="0.25">
      <c r="A1158" s="23"/>
    </row>
    <row r="1159" spans="1:1" x14ac:dyDescent="0.25">
      <c r="A1159" s="23"/>
    </row>
    <row r="1160" spans="1:1" x14ac:dyDescent="0.25">
      <c r="A1160" s="23"/>
    </row>
    <row r="1161" spans="1:1" x14ac:dyDescent="0.25">
      <c r="A1161" s="23"/>
    </row>
    <row r="1162" spans="1:1" x14ac:dyDescent="0.25">
      <c r="A1162" s="23"/>
    </row>
    <row r="1163" spans="1:1" x14ac:dyDescent="0.25">
      <c r="A1163" s="23"/>
    </row>
    <row r="1164" spans="1:1" x14ac:dyDescent="0.25">
      <c r="A1164" s="23"/>
    </row>
    <row r="1165" spans="1:1" x14ac:dyDescent="0.25">
      <c r="A1165" s="23"/>
    </row>
    <row r="1166" spans="1:1" x14ac:dyDescent="0.25">
      <c r="A1166" s="23"/>
    </row>
    <row r="1167" spans="1:1" x14ac:dyDescent="0.25">
      <c r="A1167" s="23"/>
    </row>
    <row r="1168" spans="1:1" x14ac:dyDescent="0.25">
      <c r="A1168" s="23"/>
    </row>
    <row r="1169" spans="1:1" x14ac:dyDescent="0.25">
      <c r="A1169" s="23"/>
    </row>
    <row r="1170" spans="1:1" x14ac:dyDescent="0.25">
      <c r="A1170" s="23"/>
    </row>
    <row r="1171" spans="1:1" x14ac:dyDescent="0.25">
      <c r="A1171" s="23"/>
    </row>
    <row r="1172" spans="1:1" x14ac:dyDescent="0.25">
      <c r="A1172" s="23"/>
    </row>
    <row r="1173" spans="1:1" x14ac:dyDescent="0.25">
      <c r="A1173" s="23"/>
    </row>
    <row r="1174" spans="1:1" x14ac:dyDescent="0.25">
      <c r="A1174" s="23"/>
    </row>
    <row r="1175" spans="1:1" x14ac:dyDescent="0.25">
      <c r="A1175" s="23"/>
    </row>
    <row r="1176" spans="1:1" x14ac:dyDescent="0.25">
      <c r="A1176" s="23"/>
    </row>
    <row r="1177" spans="1:1" x14ac:dyDescent="0.25">
      <c r="A1177" s="23"/>
    </row>
    <row r="1178" spans="1:1" x14ac:dyDescent="0.25">
      <c r="A1178" s="23"/>
    </row>
    <row r="1179" spans="1:1" x14ac:dyDescent="0.25">
      <c r="A1179" s="23"/>
    </row>
    <row r="1180" spans="1:1" x14ac:dyDescent="0.25">
      <c r="A1180" s="23"/>
    </row>
    <row r="1181" spans="1:1" x14ac:dyDescent="0.25">
      <c r="A1181" s="23"/>
    </row>
    <row r="1182" spans="1:1" x14ac:dyDescent="0.25">
      <c r="A1182" s="23"/>
    </row>
    <row r="1183" spans="1:1" x14ac:dyDescent="0.25">
      <c r="A1183" s="23"/>
    </row>
    <row r="1184" spans="1:1" x14ac:dyDescent="0.25">
      <c r="A1184" s="23"/>
    </row>
    <row r="1185" spans="1:1" x14ac:dyDescent="0.25">
      <c r="A1185" s="23"/>
    </row>
    <row r="1186" spans="1:1" x14ac:dyDescent="0.25">
      <c r="A1186" s="23"/>
    </row>
    <row r="1187" spans="1:1" x14ac:dyDescent="0.25">
      <c r="A1187" s="23"/>
    </row>
    <row r="1188" spans="1:1" x14ac:dyDescent="0.25">
      <c r="A1188" s="23"/>
    </row>
    <row r="1189" spans="1:1" x14ac:dyDescent="0.25">
      <c r="A1189" s="23"/>
    </row>
    <row r="1190" spans="1:1" x14ac:dyDescent="0.25">
      <c r="A1190" s="23"/>
    </row>
    <row r="1191" spans="1:1" x14ac:dyDescent="0.25">
      <c r="A1191" s="23"/>
    </row>
    <row r="1192" spans="1:1" x14ac:dyDescent="0.25">
      <c r="A1192" s="23"/>
    </row>
    <row r="1193" spans="1:1" x14ac:dyDescent="0.25">
      <c r="A1193" s="23"/>
    </row>
    <row r="1194" spans="1:1" x14ac:dyDescent="0.25">
      <c r="A1194" s="23"/>
    </row>
    <row r="1195" spans="1:1" x14ac:dyDescent="0.25">
      <c r="A1195" s="23"/>
    </row>
    <row r="1196" spans="1:1" x14ac:dyDescent="0.25">
      <c r="A1196" s="23"/>
    </row>
    <row r="1197" spans="1:1" x14ac:dyDescent="0.25">
      <c r="A1197" s="23"/>
    </row>
    <row r="1198" spans="1:1" x14ac:dyDescent="0.25">
      <c r="A1198" s="23"/>
    </row>
    <row r="1199" spans="1:1" x14ac:dyDescent="0.25">
      <c r="A1199" s="23"/>
    </row>
    <row r="1200" spans="1:1" x14ac:dyDescent="0.25">
      <c r="A1200" s="23"/>
    </row>
    <row r="1201" spans="1:1" x14ac:dyDescent="0.25">
      <c r="A1201" s="23"/>
    </row>
    <row r="1202" spans="1:1" x14ac:dyDescent="0.25">
      <c r="A1202" s="23"/>
    </row>
    <row r="1203" spans="1:1" x14ac:dyDescent="0.25">
      <c r="A1203" s="23"/>
    </row>
    <row r="1204" spans="1:1" x14ac:dyDescent="0.25">
      <c r="A1204" s="23"/>
    </row>
    <row r="1205" spans="1:1" x14ac:dyDescent="0.25">
      <c r="A1205" s="23"/>
    </row>
    <row r="1206" spans="1:1" x14ac:dyDescent="0.25">
      <c r="A1206" s="23"/>
    </row>
    <row r="1207" spans="1:1" x14ac:dyDescent="0.25">
      <c r="A1207" s="23"/>
    </row>
    <row r="1208" spans="1:1" x14ac:dyDescent="0.25">
      <c r="A1208" s="23"/>
    </row>
    <row r="1209" spans="1:1" x14ac:dyDescent="0.25">
      <c r="A1209" s="23"/>
    </row>
    <row r="1210" spans="1:1" x14ac:dyDescent="0.25">
      <c r="A1210" s="23"/>
    </row>
    <row r="1211" spans="1:1" x14ac:dyDescent="0.25">
      <c r="A1211" s="23"/>
    </row>
    <row r="1212" spans="1:1" x14ac:dyDescent="0.25">
      <c r="A1212" s="23"/>
    </row>
    <row r="1213" spans="1:1" x14ac:dyDescent="0.25">
      <c r="A1213" s="23"/>
    </row>
    <row r="1214" spans="1:1" x14ac:dyDescent="0.25">
      <c r="A1214" s="23"/>
    </row>
    <row r="1215" spans="1:1" x14ac:dyDescent="0.25">
      <c r="A1215" s="23"/>
    </row>
    <row r="1216" spans="1:1" x14ac:dyDescent="0.25">
      <c r="A1216" s="23"/>
    </row>
    <row r="1217" spans="1:1" x14ac:dyDescent="0.25">
      <c r="A1217" s="23"/>
    </row>
    <row r="1218" spans="1:1" x14ac:dyDescent="0.25">
      <c r="A1218" s="23"/>
    </row>
    <row r="1219" spans="1:1" x14ac:dyDescent="0.25">
      <c r="A1219" s="23"/>
    </row>
    <row r="1220" spans="1:1" x14ac:dyDescent="0.25">
      <c r="A1220" s="23"/>
    </row>
    <row r="1221" spans="1:1" x14ac:dyDescent="0.25">
      <c r="A1221" s="23"/>
    </row>
    <row r="1222" spans="1:1" x14ac:dyDescent="0.25">
      <c r="A1222" s="23"/>
    </row>
    <row r="1223" spans="1:1" x14ac:dyDescent="0.25">
      <c r="A1223" s="23"/>
    </row>
    <row r="1224" spans="1:1" x14ac:dyDescent="0.25">
      <c r="A1224" s="23"/>
    </row>
    <row r="1225" spans="1:1" x14ac:dyDescent="0.25">
      <c r="A1225" s="23"/>
    </row>
    <row r="1226" spans="1:1" x14ac:dyDescent="0.25">
      <c r="A1226" s="23"/>
    </row>
    <row r="1227" spans="1:1" x14ac:dyDescent="0.25">
      <c r="A1227" s="23"/>
    </row>
    <row r="1228" spans="1:1" x14ac:dyDescent="0.25">
      <c r="A1228" s="23"/>
    </row>
    <row r="1229" spans="1:1" x14ac:dyDescent="0.25">
      <c r="A1229" s="23"/>
    </row>
    <row r="1230" spans="1:1" x14ac:dyDescent="0.25">
      <c r="A1230" s="23"/>
    </row>
    <row r="1231" spans="1:1" x14ac:dyDescent="0.25">
      <c r="A1231" s="23"/>
    </row>
    <row r="1232" spans="1:1" x14ac:dyDescent="0.25">
      <c r="A1232" s="23"/>
    </row>
    <row r="1233" spans="1:1" x14ac:dyDescent="0.25">
      <c r="A1233" s="23"/>
    </row>
    <row r="1234" spans="1:1" x14ac:dyDescent="0.25">
      <c r="A1234" s="23"/>
    </row>
    <row r="1235" spans="1:1" x14ac:dyDescent="0.25">
      <c r="A1235" s="23"/>
    </row>
    <row r="1236" spans="1:1" x14ac:dyDescent="0.25">
      <c r="A1236" s="23"/>
    </row>
    <row r="1237" spans="1:1" x14ac:dyDescent="0.25">
      <c r="A1237" s="23"/>
    </row>
    <row r="1238" spans="1:1" x14ac:dyDescent="0.25">
      <c r="A1238" s="23"/>
    </row>
    <row r="1239" spans="1:1" x14ac:dyDescent="0.25">
      <c r="A1239" s="23"/>
    </row>
    <row r="1240" spans="1:1" x14ac:dyDescent="0.25">
      <c r="A1240" s="23"/>
    </row>
    <row r="1241" spans="1:1" x14ac:dyDescent="0.25">
      <c r="A1241" s="23"/>
    </row>
    <row r="1242" spans="1:1" x14ac:dyDescent="0.25">
      <c r="A1242" s="23"/>
    </row>
    <row r="1243" spans="1:1" x14ac:dyDescent="0.25">
      <c r="A1243" s="23"/>
    </row>
    <row r="1244" spans="1:1" x14ac:dyDescent="0.25">
      <c r="A1244" s="23"/>
    </row>
    <row r="1245" spans="1:1" x14ac:dyDescent="0.25">
      <c r="A1245" s="23"/>
    </row>
    <row r="1246" spans="1:1" x14ac:dyDescent="0.25">
      <c r="A1246" s="23"/>
    </row>
    <row r="1247" spans="1:1" x14ac:dyDescent="0.25">
      <c r="A1247" s="23"/>
    </row>
    <row r="1248" spans="1:1" x14ac:dyDescent="0.25">
      <c r="A1248" s="23"/>
    </row>
    <row r="1249" spans="1:1" x14ac:dyDescent="0.25">
      <c r="A1249" s="23"/>
    </row>
    <row r="1250" spans="1:1" x14ac:dyDescent="0.25">
      <c r="A1250" s="23"/>
    </row>
    <row r="1251" spans="1:1" x14ac:dyDescent="0.25">
      <c r="A1251" s="23"/>
    </row>
    <row r="1252" spans="1:1" x14ac:dyDescent="0.25">
      <c r="A1252" s="23"/>
    </row>
    <row r="1253" spans="1:1" x14ac:dyDescent="0.25">
      <c r="A1253" s="23"/>
    </row>
    <row r="1254" spans="1:1" x14ac:dyDescent="0.25">
      <c r="A1254" s="23"/>
    </row>
    <row r="1255" spans="1:1" x14ac:dyDescent="0.25">
      <c r="A1255" s="23"/>
    </row>
    <row r="1256" spans="1:1" x14ac:dyDescent="0.25">
      <c r="A1256" s="23"/>
    </row>
    <row r="1257" spans="1:1" x14ac:dyDescent="0.25">
      <c r="A1257" s="23"/>
    </row>
    <row r="1258" spans="1:1" x14ac:dyDescent="0.25">
      <c r="A1258" s="23"/>
    </row>
    <row r="1259" spans="1:1" x14ac:dyDescent="0.25">
      <c r="A1259" s="23"/>
    </row>
    <row r="1260" spans="1:1" x14ac:dyDescent="0.25">
      <c r="A1260" s="23"/>
    </row>
    <row r="1261" spans="1:1" x14ac:dyDescent="0.25">
      <c r="A1261" s="23"/>
    </row>
    <row r="1262" spans="1:1" x14ac:dyDescent="0.25">
      <c r="A1262" s="23"/>
    </row>
    <row r="1263" spans="1:1" x14ac:dyDescent="0.25">
      <c r="A1263" s="23"/>
    </row>
    <row r="1264" spans="1:1" x14ac:dyDescent="0.25">
      <c r="A1264" s="23"/>
    </row>
    <row r="1265" spans="1:1" x14ac:dyDescent="0.25">
      <c r="A1265" s="23"/>
    </row>
    <row r="1266" spans="1:1" x14ac:dyDescent="0.25">
      <c r="A1266" s="23"/>
    </row>
    <row r="1267" spans="1:1" x14ac:dyDescent="0.25">
      <c r="A1267" s="23"/>
    </row>
    <row r="1268" spans="1:1" x14ac:dyDescent="0.25">
      <c r="A1268" s="23"/>
    </row>
    <row r="1269" spans="1:1" x14ac:dyDescent="0.25">
      <c r="A1269" s="23"/>
    </row>
    <row r="1270" spans="1:1" x14ac:dyDescent="0.25">
      <c r="A1270" s="23"/>
    </row>
    <row r="1271" spans="1:1" x14ac:dyDescent="0.25">
      <c r="A1271" s="23"/>
    </row>
    <row r="1272" spans="1:1" x14ac:dyDescent="0.25">
      <c r="A1272" s="23"/>
    </row>
    <row r="1273" spans="1:1" x14ac:dyDescent="0.25">
      <c r="A1273" s="23"/>
    </row>
    <row r="1274" spans="1:1" x14ac:dyDescent="0.25">
      <c r="A1274" s="23"/>
    </row>
    <row r="1275" spans="1:1" x14ac:dyDescent="0.25">
      <c r="A1275" s="23"/>
    </row>
    <row r="1276" spans="1:1" x14ac:dyDescent="0.25">
      <c r="A1276" s="23"/>
    </row>
    <row r="1277" spans="1:1" x14ac:dyDescent="0.25">
      <c r="A1277" s="23"/>
    </row>
    <row r="1278" spans="1:1" x14ac:dyDescent="0.25">
      <c r="A1278" s="23"/>
    </row>
    <row r="1279" spans="1:1" x14ac:dyDescent="0.25">
      <c r="A1279" s="23"/>
    </row>
    <row r="1280" spans="1:1" x14ac:dyDescent="0.25">
      <c r="A1280" s="23"/>
    </row>
    <row r="1281" spans="1:1" x14ac:dyDescent="0.25">
      <c r="A1281" s="23"/>
    </row>
    <row r="1282" spans="1:1" x14ac:dyDescent="0.25">
      <c r="A1282" s="23"/>
    </row>
    <row r="1283" spans="1:1" x14ac:dyDescent="0.25">
      <c r="A1283" s="23"/>
    </row>
    <row r="1284" spans="1:1" x14ac:dyDescent="0.25">
      <c r="A1284" s="23"/>
    </row>
    <row r="1285" spans="1:1" x14ac:dyDescent="0.25">
      <c r="A1285" s="23"/>
    </row>
    <row r="1286" spans="1:1" x14ac:dyDescent="0.25">
      <c r="A1286" s="23"/>
    </row>
    <row r="1287" spans="1:1" x14ac:dyDescent="0.25">
      <c r="A1287" s="23"/>
    </row>
    <row r="1288" spans="1:1" x14ac:dyDescent="0.25">
      <c r="A1288" s="23"/>
    </row>
    <row r="1289" spans="1:1" x14ac:dyDescent="0.25">
      <c r="A1289" s="23"/>
    </row>
    <row r="1290" spans="1:1" x14ac:dyDescent="0.25">
      <c r="A1290" s="23"/>
    </row>
    <row r="1291" spans="1:1" x14ac:dyDescent="0.25">
      <c r="A1291" s="23"/>
    </row>
    <row r="1292" spans="1:1" x14ac:dyDescent="0.25">
      <c r="A1292" s="23"/>
    </row>
    <row r="1293" spans="1:1" x14ac:dyDescent="0.25">
      <c r="A1293" s="23"/>
    </row>
    <row r="1294" spans="1:1" x14ac:dyDescent="0.25">
      <c r="A1294" s="23"/>
    </row>
    <row r="1295" spans="1:1" x14ac:dyDescent="0.25">
      <c r="A1295" s="23"/>
    </row>
    <row r="1296" spans="1:1" x14ac:dyDescent="0.25">
      <c r="A1296" s="23"/>
    </row>
    <row r="1297" spans="1:1" x14ac:dyDescent="0.25">
      <c r="A1297" s="23"/>
    </row>
    <row r="1298" spans="1:1" x14ac:dyDescent="0.25">
      <c r="A1298" s="23"/>
    </row>
    <row r="1299" spans="1:1" x14ac:dyDescent="0.25">
      <c r="A1299" s="23"/>
    </row>
    <row r="1300" spans="1:1" x14ac:dyDescent="0.25">
      <c r="A1300" s="23"/>
    </row>
    <row r="1301" spans="1:1" x14ac:dyDescent="0.25">
      <c r="A1301" s="23"/>
    </row>
    <row r="1302" spans="1:1" x14ac:dyDescent="0.25">
      <c r="A1302" s="23"/>
    </row>
    <row r="1303" spans="1:1" x14ac:dyDescent="0.25">
      <c r="A1303" s="23"/>
    </row>
    <row r="1304" spans="1:1" x14ac:dyDescent="0.25">
      <c r="A1304" s="23"/>
    </row>
    <row r="1305" spans="1:1" x14ac:dyDescent="0.25">
      <c r="A1305" s="23"/>
    </row>
    <row r="1306" spans="1:1" x14ac:dyDescent="0.25">
      <c r="A1306" s="23"/>
    </row>
    <row r="1307" spans="1:1" x14ac:dyDescent="0.25">
      <c r="A1307" s="23"/>
    </row>
    <row r="1308" spans="1:1" x14ac:dyDescent="0.25">
      <c r="A1308" s="23"/>
    </row>
    <row r="1309" spans="1:1" x14ac:dyDescent="0.25">
      <c r="A1309" s="23"/>
    </row>
    <row r="1310" spans="1:1" x14ac:dyDescent="0.25">
      <c r="A1310" s="23"/>
    </row>
    <row r="1311" spans="1:1" x14ac:dyDescent="0.25">
      <c r="A1311" s="23"/>
    </row>
    <row r="1312" spans="1:1" x14ac:dyDescent="0.25">
      <c r="A1312" s="23"/>
    </row>
    <row r="1313" spans="1:1" x14ac:dyDescent="0.25">
      <c r="A1313" s="23"/>
    </row>
    <row r="1314" spans="1:1" x14ac:dyDescent="0.25">
      <c r="A1314" s="23"/>
    </row>
    <row r="1315" spans="1:1" x14ac:dyDescent="0.25">
      <c r="A1315" s="23"/>
    </row>
    <row r="1316" spans="1:1" x14ac:dyDescent="0.25">
      <c r="A1316" s="23"/>
    </row>
    <row r="1317" spans="1:1" x14ac:dyDescent="0.25">
      <c r="A1317" s="23"/>
    </row>
    <row r="1318" spans="1:1" x14ac:dyDescent="0.25">
      <c r="A1318" s="23"/>
    </row>
    <row r="1319" spans="1:1" x14ac:dyDescent="0.25">
      <c r="A1319" s="23"/>
    </row>
    <row r="1320" spans="1:1" x14ac:dyDescent="0.25">
      <c r="A1320" s="23"/>
    </row>
    <row r="1321" spans="1:1" x14ac:dyDescent="0.25">
      <c r="A1321" s="23"/>
    </row>
    <row r="1322" spans="1:1" x14ac:dyDescent="0.25">
      <c r="A1322" s="23"/>
    </row>
    <row r="1323" spans="1:1" x14ac:dyDescent="0.25">
      <c r="A1323" s="23"/>
    </row>
    <row r="1324" spans="1:1" x14ac:dyDescent="0.25">
      <c r="A1324" s="23"/>
    </row>
    <row r="1325" spans="1:1" x14ac:dyDescent="0.25">
      <c r="A1325" s="23"/>
    </row>
    <row r="1326" spans="1:1" x14ac:dyDescent="0.25">
      <c r="A1326" s="23"/>
    </row>
    <row r="1327" spans="1:1" x14ac:dyDescent="0.25">
      <c r="A1327" s="23"/>
    </row>
    <row r="1328" spans="1:1" x14ac:dyDescent="0.25">
      <c r="A1328" s="23"/>
    </row>
    <row r="1329" spans="1:1" x14ac:dyDescent="0.25">
      <c r="A1329" s="23"/>
    </row>
    <row r="1330" spans="1:1" x14ac:dyDescent="0.25">
      <c r="A1330" s="23"/>
    </row>
    <row r="1331" spans="1:1" x14ac:dyDescent="0.25">
      <c r="A1331" s="23"/>
    </row>
    <row r="1332" spans="1:1" x14ac:dyDescent="0.25">
      <c r="A1332" s="23"/>
    </row>
    <row r="1333" spans="1:1" x14ac:dyDescent="0.25">
      <c r="A1333" s="23"/>
    </row>
    <row r="1334" spans="1:1" x14ac:dyDescent="0.25">
      <c r="A1334" s="23"/>
    </row>
    <row r="1335" spans="1:1" x14ac:dyDescent="0.25">
      <c r="A1335" s="23"/>
    </row>
    <row r="1336" spans="1:1" x14ac:dyDescent="0.25">
      <c r="A1336" s="23"/>
    </row>
    <row r="1337" spans="1:1" x14ac:dyDescent="0.25">
      <c r="A1337" s="23"/>
    </row>
    <row r="1338" spans="1:1" x14ac:dyDescent="0.25">
      <c r="A1338" s="23"/>
    </row>
    <row r="1339" spans="1:1" x14ac:dyDescent="0.25">
      <c r="A1339" s="23"/>
    </row>
    <row r="1340" spans="1:1" x14ac:dyDescent="0.25">
      <c r="A1340" s="23"/>
    </row>
    <row r="1341" spans="1:1" x14ac:dyDescent="0.25">
      <c r="A1341" s="23"/>
    </row>
    <row r="1342" spans="1:1" x14ac:dyDescent="0.25">
      <c r="A1342" s="23"/>
    </row>
    <row r="1343" spans="1:1" x14ac:dyDescent="0.25">
      <c r="A1343" s="23"/>
    </row>
    <row r="1344" spans="1:1" x14ac:dyDescent="0.25">
      <c r="A1344" s="23"/>
    </row>
    <row r="1345" spans="1:1" x14ac:dyDescent="0.25">
      <c r="A1345" s="23"/>
    </row>
    <row r="1346" spans="1:1" x14ac:dyDescent="0.25">
      <c r="A1346" s="23"/>
    </row>
    <row r="1347" spans="1:1" x14ac:dyDescent="0.25">
      <c r="A1347" s="23"/>
    </row>
    <row r="1348" spans="1:1" x14ac:dyDescent="0.25">
      <c r="A1348" s="23"/>
    </row>
    <row r="1349" spans="1:1" x14ac:dyDescent="0.25">
      <c r="A1349" s="23"/>
    </row>
    <row r="1350" spans="1:1" x14ac:dyDescent="0.25">
      <c r="A1350" s="23"/>
    </row>
    <row r="1351" spans="1:1" x14ac:dyDescent="0.25">
      <c r="A1351" s="23"/>
    </row>
    <row r="1352" spans="1:1" x14ac:dyDescent="0.25">
      <c r="A1352" s="23"/>
    </row>
    <row r="1353" spans="1:1" x14ac:dyDescent="0.25">
      <c r="A1353" s="23"/>
    </row>
    <row r="1354" spans="1:1" x14ac:dyDescent="0.25">
      <c r="A1354" s="23"/>
    </row>
    <row r="1355" spans="1:1" x14ac:dyDescent="0.25">
      <c r="A1355" s="23"/>
    </row>
    <row r="1356" spans="1:1" x14ac:dyDescent="0.25">
      <c r="A1356" s="23"/>
    </row>
    <row r="1357" spans="1:1" x14ac:dyDescent="0.25">
      <c r="A1357" s="23"/>
    </row>
    <row r="1358" spans="1:1" x14ac:dyDescent="0.25">
      <c r="A1358" s="23"/>
    </row>
    <row r="1359" spans="1:1" x14ac:dyDescent="0.25">
      <c r="A1359" s="23"/>
    </row>
    <row r="1360" spans="1:1" x14ac:dyDescent="0.25">
      <c r="A1360" s="23"/>
    </row>
    <row r="1361" spans="1:1" x14ac:dyDescent="0.25">
      <c r="A1361" s="23"/>
    </row>
    <row r="1362" spans="1:1" x14ac:dyDescent="0.25">
      <c r="A1362" s="23"/>
    </row>
    <row r="1363" spans="1:1" x14ac:dyDescent="0.25">
      <c r="A1363" s="23"/>
    </row>
    <row r="1364" spans="1:1" x14ac:dyDescent="0.25">
      <c r="A1364" s="23"/>
    </row>
    <row r="1365" spans="1:1" x14ac:dyDescent="0.25">
      <c r="A1365" s="23"/>
    </row>
    <row r="1366" spans="1:1" x14ac:dyDescent="0.25">
      <c r="A1366" s="23"/>
    </row>
    <row r="1367" spans="1:1" x14ac:dyDescent="0.25">
      <c r="A1367" s="23"/>
    </row>
    <row r="1368" spans="1:1" x14ac:dyDescent="0.25">
      <c r="A1368" s="23"/>
    </row>
    <row r="1369" spans="1:1" x14ac:dyDescent="0.25">
      <c r="A1369" s="23"/>
    </row>
    <row r="1370" spans="1:1" x14ac:dyDescent="0.25">
      <c r="A1370" s="23"/>
    </row>
    <row r="1371" spans="1:1" x14ac:dyDescent="0.25">
      <c r="A1371" s="23"/>
    </row>
    <row r="1372" spans="1:1" x14ac:dyDescent="0.25">
      <c r="A1372" s="23"/>
    </row>
    <row r="1373" spans="1:1" x14ac:dyDescent="0.25">
      <c r="A1373" s="23"/>
    </row>
    <row r="1374" spans="1:1" x14ac:dyDescent="0.25">
      <c r="A1374" s="23"/>
    </row>
    <row r="1375" spans="1:1" x14ac:dyDescent="0.25">
      <c r="A1375" s="23"/>
    </row>
    <row r="1376" spans="1:1" x14ac:dyDescent="0.25">
      <c r="A1376" s="23"/>
    </row>
    <row r="1377" spans="1:1" x14ac:dyDescent="0.25">
      <c r="A1377" s="23"/>
    </row>
    <row r="1378" spans="1:1" x14ac:dyDescent="0.25">
      <c r="A1378" s="23"/>
    </row>
    <row r="1379" spans="1:1" x14ac:dyDescent="0.25">
      <c r="A1379" s="23"/>
    </row>
    <row r="1380" spans="1:1" x14ac:dyDescent="0.25">
      <c r="A1380" s="23"/>
    </row>
    <row r="1381" spans="1:1" x14ac:dyDescent="0.25">
      <c r="A1381" s="23"/>
    </row>
    <row r="1382" spans="1:1" x14ac:dyDescent="0.25">
      <c r="A1382" s="23"/>
    </row>
    <row r="1383" spans="1:1" x14ac:dyDescent="0.25">
      <c r="A1383" s="23"/>
    </row>
    <row r="1384" spans="1:1" x14ac:dyDescent="0.25">
      <c r="A1384" s="23"/>
    </row>
    <row r="1385" spans="1:1" x14ac:dyDescent="0.25">
      <c r="A1385" s="23"/>
    </row>
    <row r="1386" spans="1:1" x14ac:dyDescent="0.25">
      <c r="A1386" s="23"/>
    </row>
    <row r="1387" spans="1:1" x14ac:dyDescent="0.25">
      <c r="A1387" s="23"/>
    </row>
    <row r="1388" spans="1:1" x14ac:dyDescent="0.25">
      <c r="A1388" s="23"/>
    </row>
    <row r="1389" spans="1:1" x14ac:dyDescent="0.25">
      <c r="A1389" s="23"/>
    </row>
    <row r="1390" spans="1:1" x14ac:dyDescent="0.25">
      <c r="A1390" s="23"/>
    </row>
    <row r="1391" spans="1:1" x14ac:dyDescent="0.25">
      <c r="A1391" s="23"/>
    </row>
    <row r="1392" spans="1:1" x14ac:dyDescent="0.25">
      <c r="A1392" s="23"/>
    </row>
    <row r="1393" spans="1:1" x14ac:dyDescent="0.25">
      <c r="A1393" s="23"/>
    </row>
    <row r="1394" spans="1:1" x14ac:dyDescent="0.25">
      <c r="A1394" s="23"/>
    </row>
    <row r="1395" spans="1:1" x14ac:dyDescent="0.25">
      <c r="A1395" s="23"/>
    </row>
    <row r="1396" spans="1:1" x14ac:dyDescent="0.25">
      <c r="A1396" s="23"/>
    </row>
    <row r="1397" spans="1:1" x14ac:dyDescent="0.25">
      <c r="A1397" s="23"/>
    </row>
    <row r="1398" spans="1:1" x14ac:dyDescent="0.25">
      <c r="A1398" s="23"/>
    </row>
    <row r="1399" spans="1:1" x14ac:dyDescent="0.25">
      <c r="A1399" s="23"/>
    </row>
    <row r="1400" spans="1:1" x14ac:dyDescent="0.25">
      <c r="A1400" s="23"/>
    </row>
    <row r="1401" spans="1:1" x14ac:dyDescent="0.25">
      <c r="A1401" s="23"/>
    </row>
    <row r="1402" spans="1:1" x14ac:dyDescent="0.25">
      <c r="A1402" s="23"/>
    </row>
    <row r="1403" spans="1:1" x14ac:dyDescent="0.25">
      <c r="A1403" s="23"/>
    </row>
    <row r="1404" spans="1:1" x14ac:dyDescent="0.25">
      <c r="A1404" s="23"/>
    </row>
    <row r="1405" spans="1:1" x14ac:dyDescent="0.25">
      <c r="A1405" s="23"/>
    </row>
    <row r="1406" spans="1:1" x14ac:dyDescent="0.25">
      <c r="A1406" s="23"/>
    </row>
    <row r="1407" spans="1:1" x14ac:dyDescent="0.25">
      <c r="A1407" s="23"/>
    </row>
    <row r="1408" spans="1:1" x14ac:dyDescent="0.25">
      <c r="A1408" s="23"/>
    </row>
    <row r="1409" spans="1:1" x14ac:dyDescent="0.25">
      <c r="A1409" s="23"/>
    </row>
    <row r="1410" spans="1:1" x14ac:dyDescent="0.25">
      <c r="A1410" s="23"/>
    </row>
    <row r="1411" spans="1:1" x14ac:dyDescent="0.25">
      <c r="A1411" s="23"/>
    </row>
    <row r="1412" spans="1:1" x14ac:dyDescent="0.25">
      <c r="A1412" s="23"/>
    </row>
    <row r="1413" spans="1:1" x14ac:dyDescent="0.25">
      <c r="A1413" s="23"/>
    </row>
    <row r="1414" spans="1:1" x14ac:dyDescent="0.25">
      <c r="A1414" s="23"/>
    </row>
    <row r="1415" spans="1:1" x14ac:dyDescent="0.25">
      <c r="A1415" s="23"/>
    </row>
    <row r="1416" spans="1:1" x14ac:dyDescent="0.25">
      <c r="A1416" s="23"/>
    </row>
    <row r="1417" spans="1:1" x14ac:dyDescent="0.25">
      <c r="A1417" s="23"/>
    </row>
    <row r="1418" spans="1:1" x14ac:dyDescent="0.25">
      <c r="A1418" s="23"/>
    </row>
    <row r="1419" spans="1:1" x14ac:dyDescent="0.25">
      <c r="A1419" s="23"/>
    </row>
    <row r="1420" spans="1:1" x14ac:dyDescent="0.25">
      <c r="A1420" s="23"/>
    </row>
    <row r="1421" spans="1:1" x14ac:dyDescent="0.25">
      <c r="A1421" s="23"/>
    </row>
    <row r="1422" spans="1:1" x14ac:dyDescent="0.25">
      <c r="A1422" s="23"/>
    </row>
    <row r="1423" spans="1:1" x14ac:dyDescent="0.25">
      <c r="A1423" s="23"/>
    </row>
    <row r="1424" spans="1:1" x14ac:dyDescent="0.25">
      <c r="A1424" s="23"/>
    </row>
    <row r="1425" spans="1:1" x14ac:dyDescent="0.25">
      <c r="A1425" s="23"/>
    </row>
    <row r="1426" spans="1:1" x14ac:dyDescent="0.25">
      <c r="A1426" s="23"/>
    </row>
    <row r="1427" spans="1:1" x14ac:dyDescent="0.25">
      <c r="A1427" s="23"/>
    </row>
    <row r="1428" spans="1:1" x14ac:dyDescent="0.25">
      <c r="A1428" s="23"/>
    </row>
    <row r="1429" spans="1:1" x14ac:dyDescent="0.25">
      <c r="A1429" s="23"/>
    </row>
    <row r="1430" spans="1:1" x14ac:dyDescent="0.25">
      <c r="A1430" s="23"/>
    </row>
    <row r="1431" spans="1:1" x14ac:dyDescent="0.25">
      <c r="A1431" s="23"/>
    </row>
    <row r="1432" spans="1:1" x14ac:dyDescent="0.25">
      <c r="A1432" s="23"/>
    </row>
    <row r="1433" spans="1:1" x14ac:dyDescent="0.25">
      <c r="A1433" s="23"/>
    </row>
    <row r="1434" spans="1:1" x14ac:dyDescent="0.25">
      <c r="A1434" s="23"/>
    </row>
    <row r="1435" spans="1:1" x14ac:dyDescent="0.25">
      <c r="A1435" s="23"/>
    </row>
    <row r="1436" spans="1:1" x14ac:dyDescent="0.25">
      <c r="A1436" s="23"/>
    </row>
    <row r="1437" spans="1:1" x14ac:dyDescent="0.25">
      <c r="A1437" s="23"/>
    </row>
    <row r="1438" spans="1:1" x14ac:dyDescent="0.25">
      <c r="A1438" s="23"/>
    </row>
    <row r="1439" spans="1:1" x14ac:dyDescent="0.25">
      <c r="A1439" s="23"/>
    </row>
    <row r="1440" spans="1:1" x14ac:dyDescent="0.25">
      <c r="A1440" s="23"/>
    </row>
    <row r="1441" spans="1:1" x14ac:dyDescent="0.25">
      <c r="A1441" s="23"/>
    </row>
    <row r="1442" spans="1:1" x14ac:dyDescent="0.25">
      <c r="A1442" s="23"/>
    </row>
    <row r="1443" spans="1:1" x14ac:dyDescent="0.25">
      <c r="A1443" s="23"/>
    </row>
    <row r="1444" spans="1:1" x14ac:dyDescent="0.25">
      <c r="A1444" s="23"/>
    </row>
    <row r="1445" spans="1:1" x14ac:dyDescent="0.25">
      <c r="A1445" s="23"/>
    </row>
    <row r="1446" spans="1:1" x14ac:dyDescent="0.25">
      <c r="A1446" s="23"/>
    </row>
    <row r="1447" spans="1:1" x14ac:dyDescent="0.25">
      <c r="A1447" s="23"/>
    </row>
    <row r="1448" spans="1:1" x14ac:dyDescent="0.25">
      <c r="A1448" s="23"/>
    </row>
    <row r="1449" spans="1:1" x14ac:dyDescent="0.25">
      <c r="A1449" s="23"/>
    </row>
    <row r="1450" spans="1:1" x14ac:dyDescent="0.25">
      <c r="A1450" s="23"/>
    </row>
    <row r="1451" spans="1:1" x14ac:dyDescent="0.25">
      <c r="A1451" s="23"/>
    </row>
    <row r="1452" spans="1:1" x14ac:dyDescent="0.25">
      <c r="A1452" s="23"/>
    </row>
    <row r="1453" spans="1:1" x14ac:dyDescent="0.25">
      <c r="A1453" s="23"/>
    </row>
    <row r="1454" spans="1:1" x14ac:dyDescent="0.25">
      <c r="A1454" s="23"/>
    </row>
    <row r="1455" spans="1:1" x14ac:dyDescent="0.25">
      <c r="A1455" s="23"/>
    </row>
    <row r="1456" spans="1:1" x14ac:dyDescent="0.25">
      <c r="A1456" s="23"/>
    </row>
    <row r="1457" spans="1:1" x14ac:dyDescent="0.25">
      <c r="A1457" s="23"/>
    </row>
    <row r="1458" spans="1:1" x14ac:dyDescent="0.25">
      <c r="A1458" s="23"/>
    </row>
    <row r="1459" spans="1:1" x14ac:dyDescent="0.25">
      <c r="A1459" s="23"/>
    </row>
    <row r="1460" spans="1:1" x14ac:dyDescent="0.25">
      <c r="A1460" s="23"/>
    </row>
    <row r="1461" spans="1:1" x14ac:dyDescent="0.25">
      <c r="A1461" s="23"/>
    </row>
    <row r="1462" spans="1:1" x14ac:dyDescent="0.25">
      <c r="A1462" s="23"/>
    </row>
    <row r="1463" spans="1:1" x14ac:dyDescent="0.25">
      <c r="A1463" s="23"/>
    </row>
    <row r="1464" spans="1:1" x14ac:dyDescent="0.25">
      <c r="A1464" s="23"/>
    </row>
    <row r="1465" spans="1:1" x14ac:dyDescent="0.25">
      <c r="A1465" s="23"/>
    </row>
    <row r="1466" spans="1:1" x14ac:dyDescent="0.25">
      <c r="A1466" s="23"/>
    </row>
    <row r="1467" spans="1:1" x14ac:dyDescent="0.25">
      <c r="A1467" s="23"/>
    </row>
    <row r="1468" spans="1:1" x14ac:dyDescent="0.25">
      <c r="A1468" s="23"/>
    </row>
    <row r="1469" spans="1:1" x14ac:dyDescent="0.25">
      <c r="A1469" s="23"/>
    </row>
    <row r="1470" spans="1:1" x14ac:dyDescent="0.25">
      <c r="A1470" s="23"/>
    </row>
    <row r="1471" spans="1:1" x14ac:dyDescent="0.25">
      <c r="A1471" s="23"/>
    </row>
    <row r="1472" spans="1:1" x14ac:dyDescent="0.25">
      <c r="A1472" s="23"/>
    </row>
    <row r="1473" spans="1:1" x14ac:dyDescent="0.25">
      <c r="A1473" s="23"/>
    </row>
    <row r="1474" spans="1:1" x14ac:dyDescent="0.25">
      <c r="A1474" s="23"/>
    </row>
    <row r="1475" spans="1:1" x14ac:dyDescent="0.25">
      <c r="A1475" s="23"/>
    </row>
    <row r="1476" spans="1:1" x14ac:dyDescent="0.25">
      <c r="A1476" s="23"/>
    </row>
    <row r="1477" spans="1:1" x14ac:dyDescent="0.25">
      <c r="A1477" s="23"/>
    </row>
    <row r="1478" spans="1:1" x14ac:dyDescent="0.25">
      <c r="A1478" s="23"/>
    </row>
    <row r="1479" spans="1:1" x14ac:dyDescent="0.25">
      <c r="A1479" s="23"/>
    </row>
    <row r="1480" spans="1:1" x14ac:dyDescent="0.25">
      <c r="A1480" s="23"/>
    </row>
    <row r="1481" spans="1:1" x14ac:dyDescent="0.25">
      <c r="A1481" s="23"/>
    </row>
    <row r="1482" spans="1:1" x14ac:dyDescent="0.25">
      <c r="A1482" s="23"/>
    </row>
    <row r="1483" spans="1:1" x14ac:dyDescent="0.25">
      <c r="A1483" s="23"/>
    </row>
    <row r="1484" spans="1:1" x14ac:dyDescent="0.25">
      <c r="A1484" s="23"/>
    </row>
    <row r="1485" spans="1:1" x14ac:dyDescent="0.25">
      <c r="A1485" s="23"/>
    </row>
    <row r="1486" spans="1:1" x14ac:dyDescent="0.25">
      <c r="A1486" s="23"/>
    </row>
    <row r="1487" spans="1:1" x14ac:dyDescent="0.25">
      <c r="A1487" s="23"/>
    </row>
    <row r="1488" spans="1:1" x14ac:dyDescent="0.25">
      <c r="A1488" s="23"/>
    </row>
    <row r="1489" spans="1:1" x14ac:dyDescent="0.25">
      <c r="A1489" s="23"/>
    </row>
    <row r="1490" spans="1:1" x14ac:dyDescent="0.25">
      <c r="A1490" s="23"/>
    </row>
    <row r="1491" spans="1:1" x14ac:dyDescent="0.25">
      <c r="A1491" s="23"/>
    </row>
    <row r="1492" spans="1:1" x14ac:dyDescent="0.25">
      <c r="A1492" s="23"/>
    </row>
    <row r="1493" spans="1:1" x14ac:dyDescent="0.25">
      <c r="A1493" s="23"/>
    </row>
    <row r="1494" spans="1:1" x14ac:dyDescent="0.25">
      <c r="A1494" s="23"/>
    </row>
    <row r="1495" spans="1:1" x14ac:dyDescent="0.25">
      <c r="A1495" s="23"/>
    </row>
    <row r="1496" spans="1:1" x14ac:dyDescent="0.25">
      <c r="A1496" s="23"/>
    </row>
    <row r="1497" spans="1:1" x14ac:dyDescent="0.25">
      <c r="A1497" s="23"/>
    </row>
    <row r="1498" spans="1:1" x14ac:dyDescent="0.25">
      <c r="A1498" s="23"/>
    </row>
    <row r="1499" spans="1:1" x14ac:dyDescent="0.25">
      <c r="A1499" s="23"/>
    </row>
    <row r="1500" spans="1:1" x14ac:dyDescent="0.25">
      <c r="A1500" s="23"/>
    </row>
    <row r="1501" spans="1:1" x14ac:dyDescent="0.25">
      <c r="A1501" s="23"/>
    </row>
    <row r="1502" spans="1:1" x14ac:dyDescent="0.25">
      <c r="A1502" s="23"/>
    </row>
    <row r="1503" spans="1:1" x14ac:dyDescent="0.25">
      <c r="A1503" s="23"/>
    </row>
    <row r="1504" spans="1:1" x14ac:dyDescent="0.25">
      <c r="A1504" s="23"/>
    </row>
    <row r="1505" spans="1:1" x14ac:dyDescent="0.25">
      <c r="A1505" s="23"/>
    </row>
    <row r="1506" spans="1:1" x14ac:dyDescent="0.25">
      <c r="A1506" s="23"/>
    </row>
    <row r="1507" spans="1:1" x14ac:dyDescent="0.25">
      <c r="A1507" s="23"/>
    </row>
    <row r="1508" spans="1:1" x14ac:dyDescent="0.25">
      <c r="A1508" s="23"/>
    </row>
    <row r="1509" spans="1:1" x14ac:dyDescent="0.25">
      <c r="A1509" s="23"/>
    </row>
    <row r="1510" spans="1:1" x14ac:dyDescent="0.25">
      <c r="A1510" s="23"/>
    </row>
    <row r="1511" spans="1:1" x14ac:dyDescent="0.25">
      <c r="A1511" s="23"/>
    </row>
    <row r="1512" spans="1:1" x14ac:dyDescent="0.25">
      <c r="A1512" s="23"/>
    </row>
    <row r="1513" spans="1:1" x14ac:dyDescent="0.25">
      <c r="A1513" s="23"/>
    </row>
    <row r="1514" spans="1:1" x14ac:dyDescent="0.25">
      <c r="A1514" s="23"/>
    </row>
    <row r="1515" spans="1:1" x14ac:dyDescent="0.25">
      <c r="A1515" s="23"/>
    </row>
    <row r="1516" spans="1:1" x14ac:dyDescent="0.25">
      <c r="A1516" s="23"/>
    </row>
    <row r="1517" spans="1:1" x14ac:dyDescent="0.25">
      <c r="A1517" s="23"/>
    </row>
    <row r="1518" spans="1:1" x14ac:dyDescent="0.25">
      <c r="A1518" s="23"/>
    </row>
    <row r="1519" spans="1:1" x14ac:dyDescent="0.25">
      <c r="A1519" s="23"/>
    </row>
    <row r="1520" spans="1:1" x14ac:dyDescent="0.25">
      <c r="A1520" s="23"/>
    </row>
    <row r="1521" spans="1:1" x14ac:dyDescent="0.25">
      <c r="A1521" s="23"/>
    </row>
    <row r="1522" spans="1:1" x14ac:dyDescent="0.25">
      <c r="A1522" s="23"/>
    </row>
    <row r="1523" spans="1:1" x14ac:dyDescent="0.25">
      <c r="A1523" s="23"/>
    </row>
    <row r="1524" spans="1:1" x14ac:dyDescent="0.25">
      <c r="A1524" s="23"/>
    </row>
    <row r="1525" spans="1:1" x14ac:dyDescent="0.25">
      <c r="A1525" s="23"/>
    </row>
    <row r="1526" spans="1:1" x14ac:dyDescent="0.25">
      <c r="A1526" s="23"/>
    </row>
    <row r="1527" spans="1:1" x14ac:dyDescent="0.25">
      <c r="A1527" s="23"/>
    </row>
    <row r="1528" spans="1:1" x14ac:dyDescent="0.25">
      <c r="A1528" s="23"/>
    </row>
    <row r="1529" spans="1:1" x14ac:dyDescent="0.25">
      <c r="A1529" s="23"/>
    </row>
    <row r="1530" spans="1:1" x14ac:dyDescent="0.25">
      <c r="A1530" s="23"/>
    </row>
    <row r="1531" spans="1:1" x14ac:dyDescent="0.25">
      <c r="A1531" s="23"/>
    </row>
    <row r="1532" spans="1:1" x14ac:dyDescent="0.25">
      <c r="A1532" s="23"/>
    </row>
    <row r="1533" spans="1:1" x14ac:dyDescent="0.25">
      <c r="A1533" s="23"/>
    </row>
    <row r="1534" spans="1:1" x14ac:dyDescent="0.25">
      <c r="A1534" s="23"/>
    </row>
    <row r="1535" spans="1:1" x14ac:dyDescent="0.25">
      <c r="A1535" s="23"/>
    </row>
    <row r="1536" spans="1:1" x14ac:dyDescent="0.25">
      <c r="A1536" s="23"/>
    </row>
    <row r="1537" spans="1:1" x14ac:dyDescent="0.25">
      <c r="A1537" s="23"/>
    </row>
    <row r="1538" spans="1:1" x14ac:dyDescent="0.25">
      <c r="A1538" s="23"/>
    </row>
    <row r="1539" spans="1:1" x14ac:dyDescent="0.25">
      <c r="A1539" s="23"/>
    </row>
    <row r="1540" spans="1:1" x14ac:dyDescent="0.25">
      <c r="A1540" s="23"/>
    </row>
    <row r="1541" spans="1:1" x14ac:dyDescent="0.25">
      <c r="A1541" s="23"/>
    </row>
    <row r="1542" spans="1:1" x14ac:dyDescent="0.25">
      <c r="A1542" s="23"/>
    </row>
    <row r="1543" spans="1:1" x14ac:dyDescent="0.25">
      <c r="A1543" s="23"/>
    </row>
    <row r="1544" spans="1:1" x14ac:dyDescent="0.25">
      <c r="A1544" s="23"/>
    </row>
    <row r="1545" spans="1:1" x14ac:dyDescent="0.25">
      <c r="A1545" s="23"/>
    </row>
    <row r="1546" spans="1:1" x14ac:dyDescent="0.25">
      <c r="A1546" s="23"/>
    </row>
    <row r="1547" spans="1:1" x14ac:dyDescent="0.25">
      <c r="A1547" s="23"/>
    </row>
    <row r="1548" spans="1:1" x14ac:dyDescent="0.25">
      <c r="A1548" s="23"/>
    </row>
    <row r="1549" spans="1:1" x14ac:dyDescent="0.25">
      <c r="A1549" s="23"/>
    </row>
    <row r="1550" spans="1:1" x14ac:dyDescent="0.25">
      <c r="A1550" s="23"/>
    </row>
    <row r="1551" spans="1:1" x14ac:dyDescent="0.25">
      <c r="A1551" s="23"/>
    </row>
    <row r="1552" spans="1:1" x14ac:dyDescent="0.25">
      <c r="A1552" s="23"/>
    </row>
    <row r="1553" spans="1:1" x14ac:dyDescent="0.25">
      <c r="A1553" s="23"/>
    </row>
  </sheetData>
  <autoFilter ref="A1:B228" xr:uid="{00000000-0009-0000-0000-000001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"/>
  <sheetViews>
    <sheetView workbookViewId="0">
      <selection activeCell="A5" sqref="A5:B7"/>
    </sheetView>
  </sheetViews>
  <sheetFormatPr baseColWidth="10" defaultRowHeight="15" x14ac:dyDescent="0.25"/>
  <sheetData>
    <row r="1" spans="1:2" ht="16.5" x14ac:dyDescent="0.3">
      <c r="A1" s="24">
        <v>2999</v>
      </c>
      <c r="B1" s="25">
        <v>2.5000000000000001E-3</v>
      </c>
    </row>
    <row r="2" spans="1:2" ht="16.5" x14ac:dyDescent="0.3">
      <c r="A2" s="24">
        <v>4999</v>
      </c>
      <c r="B2" s="25">
        <v>2.3E-3</v>
      </c>
    </row>
    <row r="3" spans="1:2" ht="16.5" x14ac:dyDescent="0.3">
      <c r="A3" s="24">
        <v>14999</v>
      </c>
      <c r="B3" s="25">
        <v>1.6000000000000001E-3</v>
      </c>
    </row>
    <row r="4" spans="1:2" x14ac:dyDescent="0.25">
      <c r="A4" s="24">
        <v>30000</v>
      </c>
      <c r="B4" s="26">
        <v>1.5E-3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Cronograma_Ejemplo</vt:lpstr>
      <vt:lpstr>DIAS</vt:lpstr>
      <vt:lpstr>SD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O</dc:creator>
  <cp:lastModifiedBy>Miguel Alvarado Huayhuas</cp:lastModifiedBy>
  <dcterms:created xsi:type="dcterms:W3CDTF">2021-10-30T03:22:19Z</dcterms:created>
  <dcterms:modified xsi:type="dcterms:W3CDTF">2022-01-29T16:42:19Z</dcterms:modified>
</cp:coreProperties>
</file>