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sset Register\ASSET REGISTER 2021\"/>
    </mc:Choice>
  </mc:AlternateContent>
  <xr:revisionPtr revIDLastSave="0" documentId="13_ncr:1_{6891F195-B136-4BAA-BA3D-6B5058EF05E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ummary" sheetId="10" r:id="rId1"/>
    <sheet name="Ground Equip" sheetId="2" r:id="rId2"/>
    <sheet name="Office-Town Hall" sheetId="3" r:id="rId3"/>
    <sheet name="Assembly Hall" sheetId="13" r:id="rId4"/>
    <sheet name="Open Spaces" sheetId="8" r:id="rId5"/>
    <sheet name="Land &amp; Buildings" sheetId="6" r:id="rId6"/>
    <sheet name="Infrastructure" sheetId="5" r:id="rId7"/>
    <sheet name="Comminity Assets" sheetId="4" r:id="rId8"/>
    <sheet name="Sheet2" sheetId="12" r:id="rId9"/>
    <sheet name="Sheet1" sheetId="11" r:id="rId10"/>
  </sheets>
  <definedNames>
    <definedName name="_xlnm.Print_Area" localSheetId="7">'Comminity Assets'!$A$1:$M$22</definedName>
    <definedName name="_xlnm.Print_Area" localSheetId="1">'Ground Equip'!$A$1:$M$66</definedName>
    <definedName name="_xlnm.Print_Area" localSheetId="6">Infrastructure!$A$1:$M$53</definedName>
    <definedName name="_xlnm.Print_Area" localSheetId="5">'Land &amp; Buildings'!$A$1:$M$51</definedName>
    <definedName name="_xlnm.Print_Area" localSheetId="2">'Office-Town Hall'!$A$1:$M$98</definedName>
    <definedName name="_xlnm.Print_Area" localSheetId="4">'Open Spaces'!$A$1:$M$70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5" i="13" l="1"/>
  <c r="M138" i="13" s="1"/>
  <c r="M136" i="13"/>
  <c r="J138" i="13"/>
  <c r="K138" i="13"/>
  <c r="L138" i="13"/>
  <c r="I138" i="13"/>
  <c r="M115" i="13"/>
  <c r="J32" i="13"/>
  <c r="M56" i="8"/>
  <c r="M57" i="8"/>
  <c r="M46" i="5"/>
  <c r="M13" i="5"/>
  <c r="K53" i="3" l="1"/>
  <c r="I53" i="3"/>
  <c r="M10" i="3"/>
  <c r="M9" i="3"/>
  <c r="M8" i="3"/>
  <c r="M114" i="13" l="1"/>
  <c r="M12" i="5"/>
  <c r="M47" i="3"/>
  <c r="M48" i="3"/>
  <c r="M49" i="3"/>
  <c r="M46" i="3" l="1"/>
  <c r="M45" i="3"/>
  <c r="I95" i="3" l="1"/>
  <c r="M34" i="2"/>
  <c r="L67" i="5"/>
  <c r="K67" i="5"/>
  <c r="I67" i="5"/>
  <c r="M64" i="5"/>
  <c r="M192" i="13"/>
  <c r="M191" i="13"/>
  <c r="M12" i="3"/>
  <c r="J44" i="2"/>
  <c r="K44" i="2"/>
  <c r="L44" i="2"/>
  <c r="I44" i="2"/>
  <c r="M42" i="2"/>
  <c r="M41" i="2"/>
  <c r="M44" i="2" s="1"/>
  <c r="M37" i="8"/>
  <c r="M45" i="8"/>
  <c r="M47" i="8"/>
  <c r="M48" i="8"/>
  <c r="M49" i="8"/>
  <c r="M50" i="8"/>
  <c r="M51" i="8"/>
  <c r="M52" i="8"/>
  <c r="M53" i="8"/>
  <c r="M54" i="8"/>
  <c r="M55" i="8"/>
  <c r="J59" i="8"/>
  <c r="K59" i="8"/>
  <c r="L59" i="8"/>
  <c r="I59" i="8"/>
  <c r="M11" i="5"/>
  <c r="M28" i="8"/>
  <c r="M27" i="8"/>
  <c r="M30" i="8"/>
  <c r="M31" i="8"/>
  <c r="M59" i="5"/>
  <c r="M60" i="5"/>
  <c r="M61" i="5"/>
  <c r="M62" i="5"/>
  <c r="M39" i="5"/>
  <c r="M38" i="5"/>
  <c r="M37" i="5"/>
  <c r="M63" i="5"/>
  <c r="M17" i="5"/>
  <c r="M18" i="5"/>
  <c r="M16" i="5"/>
  <c r="M10" i="5"/>
  <c r="M9" i="5"/>
  <c r="M36" i="5"/>
  <c r="M7" i="5"/>
  <c r="M16" i="4"/>
  <c r="M30" i="5"/>
  <c r="M31" i="5"/>
  <c r="M23" i="5"/>
  <c r="M24" i="5"/>
  <c r="K62" i="2"/>
  <c r="I62" i="2"/>
  <c r="M33" i="2"/>
  <c r="M24" i="2"/>
  <c r="M25" i="2"/>
  <c r="M16" i="2"/>
  <c r="M17" i="2"/>
  <c r="M18" i="2"/>
  <c r="M19" i="2"/>
  <c r="M21" i="2"/>
  <c r="M22" i="2"/>
  <c r="M23" i="2"/>
  <c r="M31" i="2"/>
  <c r="M32" i="2"/>
  <c r="M50" i="2"/>
  <c r="M51" i="2"/>
  <c r="M52" i="2"/>
  <c r="M53" i="2"/>
  <c r="M54" i="2"/>
  <c r="M55" i="2"/>
  <c r="M56" i="2"/>
  <c r="M57" i="2"/>
  <c r="M58" i="2"/>
  <c r="M59" i="2"/>
  <c r="M60" i="2"/>
  <c r="M61" i="2"/>
  <c r="M13" i="2"/>
  <c r="M14" i="2"/>
  <c r="M15" i="2"/>
  <c r="M9" i="2"/>
  <c r="M10" i="2"/>
  <c r="M11" i="2"/>
  <c r="M12" i="2"/>
  <c r="I38" i="2"/>
  <c r="M59" i="8" l="1"/>
  <c r="M29" i="2"/>
  <c r="M30" i="2"/>
  <c r="I32" i="13" l="1"/>
  <c r="M190" i="13"/>
  <c r="J196" i="13"/>
  <c r="K196" i="13"/>
  <c r="L196" i="13"/>
  <c r="I196" i="13"/>
  <c r="I184" i="13"/>
  <c r="L184" i="13"/>
  <c r="K184" i="13"/>
  <c r="J184" i="13"/>
  <c r="L175" i="13"/>
  <c r="K175" i="13"/>
  <c r="J175" i="13"/>
  <c r="I175" i="13"/>
  <c r="M171" i="13"/>
  <c r="M172" i="13"/>
  <c r="M173" i="13"/>
  <c r="M177" i="13"/>
  <c r="M178" i="13"/>
  <c r="M179" i="13"/>
  <c r="M180" i="13"/>
  <c r="M181" i="13"/>
  <c r="M182" i="13"/>
  <c r="M186" i="13"/>
  <c r="M187" i="13"/>
  <c r="M188" i="13"/>
  <c r="M189" i="13"/>
  <c r="M197" i="13"/>
  <c r="M198" i="13"/>
  <c r="M199" i="13"/>
  <c r="L169" i="13"/>
  <c r="K169" i="13"/>
  <c r="J169" i="13"/>
  <c r="I169" i="13"/>
  <c r="M196" i="13" l="1"/>
  <c r="M175" i="13"/>
  <c r="M184" i="13"/>
  <c r="L158" i="13"/>
  <c r="K158" i="13"/>
  <c r="J158" i="13"/>
  <c r="I158" i="13"/>
  <c r="M134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60" i="13"/>
  <c r="M161" i="13"/>
  <c r="M162" i="13"/>
  <c r="M163" i="13"/>
  <c r="M164" i="13"/>
  <c r="M165" i="13"/>
  <c r="M166" i="13"/>
  <c r="M167" i="13"/>
  <c r="M169" i="13"/>
  <c r="M200" i="13"/>
  <c r="M201" i="13"/>
  <c r="M202" i="13"/>
  <c r="M203" i="13"/>
  <c r="M204" i="13"/>
  <c r="J132" i="13"/>
  <c r="K132" i="13"/>
  <c r="L132" i="13"/>
  <c r="I132" i="13"/>
  <c r="J122" i="13"/>
  <c r="K122" i="13"/>
  <c r="L122" i="13"/>
  <c r="I122" i="13"/>
  <c r="J117" i="13"/>
  <c r="K117" i="13"/>
  <c r="L117" i="13"/>
  <c r="I117" i="13"/>
  <c r="M105" i="13"/>
  <c r="M106" i="13"/>
  <c r="M107" i="13"/>
  <c r="M108" i="13"/>
  <c r="M109" i="13"/>
  <c r="M110" i="13"/>
  <c r="M111" i="13"/>
  <c r="M112" i="13"/>
  <c r="M113" i="13"/>
  <c r="M119" i="13"/>
  <c r="M120" i="13"/>
  <c r="M124" i="13"/>
  <c r="M125" i="13"/>
  <c r="M126" i="13"/>
  <c r="M127" i="13"/>
  <c r="M128" i="13"/>
  <c r="M94" i="13"/>
  <c r="M95" i="13"/>
  <c r="M96" i="13"/>
  <c r="M97" i="13"/>
  <c r="M98" i="13"/>
  <c r="M99" i="13"/>
  <c r="M100" i="13"/>
  <c r="M101" i="13"/>
  <c r="J103" i="13"/>
  <c r="K103" i="13"/>
  <c r="L103" i="13"/>
  <c r="I103" i="13"/>
  <c r="J92" i="13"/>
  <c r="K92" i="13"/>
  <c r="L92" i="13"/>
  <c r="I92" i="13"/>
  <c r="J84" i="13"/>
  <c r="K84" i="13"/>
  <c r="L84" i="13"/>
  <c r="I84" i="13"/>
  <c r="M80" i="13"/>
  <c r="M81" i="13"/>
  <c r="M86" i="13"/>
  <c r="M87" i="13"/>
  <c r="M88" i="13"/>
  <c r="M89" i="13"/>
  <c r="M90" i="13"/>
  <c r="M93" i="13"/>
  <c r="M129" i="13"/>
  <c r="M130" i="13"/>
  <c r="J78" i="13"/>
  <c r="K78" i="13"/>
  <c r="L78" i="13"/>
  <c r="I78" i="13"/>
  <c r="M70" i="13"/>
  <c r="M71" i="13"/>
  <c r="M72" i="13"/>
  <c r="M73" i="13"/>
  <c r="M74" i="13"/>
  <c r="M75" i="13"/>
  <c r="M76" i="13"/>
  <c r="J64" i="13"/>
  <c r="K64" i="13"/>
  <c r="L64" i="13"/>
  <c r="I64" i="13"/>
  <c r="M117" i="13" l="1"/>
  <c r="M122" i="13"/>
  <c r="M132" i="13"/>
  <c r="M158" i="13"/>
  <c r="M103" i="13"/>
  <c r="M92" i="13"/>
  <c r="M84" i="13"/>
  <c r="J56" i="13"/>
  <c r="K56" i="13"/>
  <c r="L56" i="13"/>
  <c r="I56" i="13"/>
  <c r="M42" i="13"/>
  <c r="M43" i="13"/>
  <c r="M44" i="13"/>
  <c r="M48" i="13"/>
  <c r="M49" i="13"/>
  <c r="M50" i="13"/>
  <c r="M51" i="13"/>
  <c r="M52" i="13"/>
  <c r="M53" i="13"/>
  <c r="M54" i="13"/>
  <c r="M58" i="13"/>
  <c r="M59" i="13"/>
  <c r="M60" i="13"/>
  <c r="M61" i="13"/>
  <c r="M62" i="13"/>
  <c r="M64" i="13"/>
  <c r="M66" i="13"/>
  <c r="M67" i="13"/>
  <c r="M68" i="13"/>
  <c r="M69" i="13"/>
  <c r="M82" i="13"/>
  <c r="M78" i="13"/>
  <c r="J46" i="13"/>
  <c r="K46" i="13"/>
  <c r="L46" i="13"/>
  <c r="I46" i="13"/>
  <c r="M41" i="13"/>
  <c r="M35" i="13"/>
  <c r="M36" i="13"/>
  <c r="M37" i="13"/>
  <c r="M34" i="13"/>
  <c r="J39" i="13"/>
  <c r="K39" i="13"/>
  <c r="L39" i="13"/>
  <c r="I39" i="13"/>
  <c r="M31" i="13"/>
  <c r="K32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9" i="13"/>
  <c r="M33" i="13"/>
  <c r="F206" i="13"/>
  <c r="M8" i="13"/>
  <c r="M6" i="13"/>
  <c r="K95" i="3"/>
  <c r="M91" i="3"/>
  <c r="M87" i="3"/>
  <c r="M88" i="3"/>
  <c r="M89" i="3"/>
  <c r="M81" i="3"/>
  <c r="M82" i="3"/>
  <c r="M83" i="3"/>
  <c r="M84" i="3"/>
  <c r="M80" i="3"/>
  <c r="M77" i="3"/>
  <c r="M76" i="3"/>
  <c r="M74" i="3"/>
  <c r="M19" i="3"/>
  <c r="M29" i="3"/>
  <c r="M18" i="3"/>
  <c r="M34" i="3"/>
  <c r="M35" i="3"/>
  <c r="M36" i="3"/>
  <c r="M37" i="3"/>
  <c r="M38" i="3"/>
  <c r="M39" i="3"/>
  <c r="M40" i="3"/>
  <c r="M41" i="3"/>
  <c r="M42" i="3"/>
  <c r="M43" i="3"/>
  <c r="M44" i="3"/>
  <c r="M70" i="3"/>
  <c r="M13" i="4"/>
  <c r="M14" i="4"/>
  <c r="M6" i="4"/>
  <c r="I206" i="13" l="1"/>
  <c r="C21" i="10" s="1"/>
  <c r="K206" i="13"/>
  <c r="E21" i="10" s="1"/>
  <c r="K97" i="3"/>
  <c r="E15" i="10" s="1"/>
  <c r="L206" i="13"/>
  <c r="F21" i="10" s="1"/>
  <c r="J206" i="13"/>
  <c r="D21" i="10" s="1"/>
  <c r="M46" i="13"/>
  <c r="M32" i="13"/>
  <c r="M39" i="13"/>
  <c r="M56" i="13"/>
  <c r="M62" i="3"/>
  <c r="G21" i="10" l="1"/>
  <c r="M206" i="13"/>
  <c r="F27" i="2" l="1"/>
  <c r="M16" i="3"/>
  <c r="M17" i="3"/>
  <c r="F62" i="2" l="1"/>
  <c r="F65" i="2" s="1"/>
  <c r="M12" i="4"/>
  <c r="M11" i="4"/>
  <c r="M10" i="4"/>
  <c r="F42" i="6" l="1"/>
  <c r="F45" i="6" s="1"/>
  <c r="F32" i="6"/>
  <c r="F53" i="3"/>
  <c r="F95" i="3"/>
  <c r="F49" i="5"/>
  <c r="M27" i="5"/>
  <c r="I49" i="5"/>
  <c r="M14" i="3"/>
  <c r="F19" i="4"/>
  <c r="J53" i="3" l="1"/>
  <c r="M53" i="3" s="1"/>
  <c r="M9" i="4"/>
  <c r="M36" i="2"/>
  <c r="M25" i="8"/>
  <c r="M33" i="8" s="1"/>
  <c r="M64" i="8" s="1"/>
  <c r="K38" i="2"/>
  <c r="L38" i="2"/>
  <c r="J38" i="2"/>
  <c r="M25" i="5"/>
  <c r="M6" i="5"/>
  <c r="M20" i="3"/>
  <c r="M21" i="3"/>
  <c r="M22" i="3"/>
  <c r="M23" i="3"/>
  <c r="M24" i="3"/>
  <c r="M25" i="3"/>
  <c r="M26" i="3"/>
  <c r="M27" i="3"/>
  <c r="M28" i="3"/>
  <c r="M30" i="3"/>
  <c r="M31" i="3"/>
  <c r="M32" i="3"/>
  <c r="M33" i="3"/>
  <c r="M13" i="3"/>
  <c r="M15" i="3"/>
  <c r="J62" i="2"/>
  <c r="L62" i="2"/>
  <c r="M8" i="4"/>
  <c r="M7" i="4"/>
  <c r="M28" i="6"/>
  <c r="M27" i="6"/>
  <c r="M18" i="6"/>
  <c r="M26" i="6"/>
  <c r="M25" i="6"/>
  <c r="M24" i="6"/>
  <c r="M23" i="6"/>
  <c r="M22" i="6"/>
  <c r="M21" i="6"/>
  <c r="M14" i="6"/>
  <c r="M15" i="6"/>
  <c r="M16" i="6"/>
  <c r="M17" i="6"/>
  <c r="M19" i="6"/>
  <c r="M20" i="6"/>
  <c r="M40" i="6"/>
  <c r="M35" i="6"/>
  <c r="M36" i="6"/>
  <c r="M37" i="6"/>
  <c r="M38" i="6"/>
  <c r="M39" i="6"/>
  <c r="I32" i="6"/>
  <c r="I45" i="6" s="1"/>
  <c r="I33" i="8"/>
  <c r="I64" i="8" s="1"/>
  <c r="J33" i="8"/>
  <c r="J64" i="8" s="1"/>
  <c r="I19" i="4"/>
  <c r="C19" i="10" s="1"/>
  <c r="I70" i="5"/>
  <c r="C17" i="10" s="1"/>
  <c r="K32" i="6"/>
  <c r="K42" i="6"/>
  <c r="J32" i="6"/>
  <c r="J42" i="6"/>
  <c r="J49" i="5"/>
  <c r="J67" i="5"/>
  <c r="J19" i="4"/>
  <c r="D19" i="10" s="1"/>
  <c r="J27" i="2"/>
  <c r="J95" i="3"/>
  <c r="M95" i="3" s="1"/>
  <c r="M45" i="5"/>
  <c r="M44" i="5"/>
  <c r="M43" i="5"/>
  <c r="M42" i="5"/>
  <c r="I42" i="6"/>
  <c r="I27" i="2"/>
  <c r="I65" i="2" s="1"/>
  <c r="K33" i="8"/>
  <c r="K64" i="8" s="1"/>
  <c r="K27" i="2"/>
  <c r="M63" i="3"/>
  <c r="M66" i="3"/>
  <c r="M67" i="3"/>
  <c r="M68" i="3"/>
  <c r="M69" i="3"/>
  <c r="M73" i="3"/>
  <c r="M22" i="5"/>
  <c r="M34" i="6"/>
  <c r="M7" i="6"/>
  <c r="M8" i="6"/>
  <c r="M9" i="6"/>
  <c r="M32" i="5"/>
  <c r="M33" i="5"/>
  <c r="M34" i="5"/>
  <c r="M35" i="5"/>
  <c r="M8" i="5"/>
  <c r="L97" i="3"/>
  <c r="M58" i="5"/>
  <c r="M67" i="5" s="1"/>
  <c r="M8" i="2"/>
  <c r="M27" i="2" s="1"/>
  <c r="L33" i="8"/>
  <c r="L64" i="8" s="1"/>
  <c r="M11" i="6"/>
  <c r="M12" i="6"/>
  <c r="M61" i="3"/>
  <c r="M75" i="3"/>
  <c r="L27" i="2"/>
  <c r="M35" i="2"/>
  <c r="M37" i="2"/>
  <c r="L32" i="6"/>
  <c r="L45" i="6" s="1"/>
  <c r="L42" i="6"/>
  <c r="M26" i="5"/>
  <c r="M28" i="5"/>
  <c r="M29" i="5"/>
  <c r="M20" i="5"/>
  <c r="M21" i="5"/>
  <c r="K49" i="5"/>
  <c r="L49" i="5"/>
  <c r="L70" i="5" s="1"/>
  <c r="F17" i="10" s="1"/>
  <c r="F24" i="10" s="1"/>
  <c r="K19" i="4"/>
  <c r="L19" i="4"/>
  <c r="M52" i="3"/>
  <c r="M49" i="2"/>
  <c r="M62" i="2" s="1"/>
  <c r="M10" i="6"/>
  <c r="J45" i="6" l="1"/>
  <c r="D9" i="10" s="1"/>
  <c r="M42" i="6"/>
  <c r="E9" i="10"/>
  <c r="K45" i="6"/>
  <c r="M38" i="2"/>
  <c r="M65" i="2" s="1"/>
  <c r="K65" i="2"/>
  <c r="E13" i="10" s="1"/>
  <c r="J65" i="2"/>
  <c r="D13" i="10" s="1"/>
  <c r="L65" i="2"/>
  <c r="C11" i="10"/>
  <c r="E11" i="10"/>
  <c r="D11" i="10"/>
  <c r="K70" i="5"/>
  <c r="E17" i="10" s="1"/>
  <c r="J70" i="5"/>
  <c r="D17" i="10" s="1"/>
  <c r="C13" i="10"/>
  <c r="C9" i="10"/>
  <c r="M32" i="6"/>
  <c r="M45" i="6" s="1"/>
  <c r="M97" i="3"/>
  <c r="M19" i="4"/>
  <c r="G19" i="10"/>
  <c r="J97" i="3"/>
  <c r="D15" i="10" s="1"/>
  <c r="I97" i="3"/>
  <c r="C15" i="10" s="1"/>
  <c r="M49" i="5"/>
  <c r="G15" i="10" l="1"/>
  <c r="G11" i="10"/>
  <c r="E24" i="10"/>
  <c r="G17" i="10"/>
  <c r="M70" i="5"/>
  <c r="G9" i="10"/>
  <c r="G13" i="10"/>
  <c r="D24" i="10"/>
  <c r="C24" i="10"/>
  <c r="G24" i="10" l="1"/>
</calcChain>
</file>

<file path=xl/sharedStrings.xml><?xml version="1.0" encoding="utf-8"?>
<sst xmlns="http://schemas.openxmlformats.org/spreadsheetml/2006/main" count="544" uniqueCount="386">
  <si>
    <t>Description</t>
  </si>
  <si>
    <t>Cost</t>
  </si>
  <si>
    <t>Land &amp; Buildings</t>
  </si>
  <si>
    <t>Community Assets</t>
  </si>
  <si>
    <t>Supplier</t>
  </si>
  <si>
    <t>Date</t>
  </si>
  <si>
    <t>Condition</t>
  </si>
  <si>
    <t xml:space="preserve">Replacement </t>
  </si>
  <si>
    <t>Unit Cost</t>
  </si>
  <si>
    <t>Number</t>
  </si>
  <si>
    <t>Aquisition</t>
  </si>
  <si>
    <t>Disp.</t>
  </si>
  <si>
    <t>Rev</t>
  </si>
  <si>
    <t>Added</t>
  </si>
  <si>
    <t>C/fwd</t>
  </si>
  <si>
    <t>B/fwd</t>
  </si>
  <si>
    <t>No</t>
  </si>
  <si>
    <t>Grounds Department</t>
  </si>
  <si>
    <t>Serial Number</t>
  </si>
  <si>
    <t>Vehicles</t>
  </si>
  <si>
    <t>Land and Buildings</t>
  </si>
  <si>
    <t>Grounds Equipment</t>
  </si>
  <si>
    <t>Infrastructure Assets</t>
  </si>
  <si>
    <t xml:space="preserve"> </t>
  </si>
  <si>
    <t>Office and Town Hall</t>
  </si>
  <si>
    <t>Town Hall</t>
  </si>
  <si>
    <t>Infrastructure</t>
  </si>
  <si>
    <t>Allotments Land</t>
  </si>
  <si>
    <t>Buildings</t>
  </si>
  <si>
    <t>Land</t>
  </si>
  <si>
    <t>Other Equipment</t>
  </si>
  <si>
    <t>Open Spaces/Play Areas</t>
  </si>
  <si>
    <t>Open Spaces/Play</t>
  </si>
  <si>
    <t>Insurance</t>
  </si>
  <si>
    <t>Value</t>
  </si>
  <si>
    <t xml:space="preserve">Insurance </t>
  </si>
  <si>
    <t xml:space="preserve">insurance </t>
  </si>
  <si>
    <t>Insurance Values</t>
  </si>
  <si>
    <t>Melksham Town Council</t>
  </si>
  <si>
    <t>Assembly Hall</t>
  </si>
  <si>
    <t>REGALIA</t>
  </si>
  <si>
    <t>Chain of Office (in cabinet)</t>
  </si>
  <si>
    <t>Mayor's Chain of Office</t>
  </si>
  <si>
    <t>including insurers value increase 2012</t>
  </si>
  <si>
    <t>Deputy Mayor's Chain of Office</t>
  </si>
  <si>
    <t>PAINTINGS</t>
  </si>
  <si>
    <t>2 oil paintings &amp; 5 water colours</t>
  </si>
  <si>
    <t>Office/Town Hall/Assembly Hall</t>
  </si>
  <si>
    <t>OFFICE CONTENTS</t>
  </si>
  <si>
    <t>Steve's computer</t>
  </si>
  <si>
    <t>Reception computer</t>
  </si>
  <si>
    <t>computer monitors</t>
  </si>
  <si>
    <t>Large desks</t>
  </si>
  <si>
    <t>small desks</t>
  </si>
  <si>
    <t>office computer chairs</t>
  </si>
  <si>
    <t xml:space="preserve">conference chairs </t>
  </si>
  <si>
    <t>Desk drawer units</t>
  </si>
  <si>
    <t>fridge</t>
  </si>
  <si>
    <t>kettle</t>
  </si>
  <si>
    <t>Telephone system</t>
  </si>
  <si>
    <t xml:space="preserve">large Safe </t>
  </si>
  <si>
    <t>small safe</t>
  </si>
  <si>
    <t xml:space="preserve">shredder </t>
  </si>
  <si>
    <t>laminator</t>
  </si>
  <si>
    <t>Camera</t>
  </si>
  <si>
    <t>External Hard Drive</t>
  </si>
  <si>
    <t>Martin's laptop</t>
  </si>
  <si>
    <t>Miriam's laptop</t>
  </si>
  <si>
    <t>Miriam's monitor</t>
  </si>
  <si>
    <t xml:space="preserve">PC Monitors </t>
  </si>
  <si>
    <t>New PC - Lorraine</t>
  </si>
  <si>
    <t>7ft Christmas Tree &amp; Lights</t>
  </si>
  <si>
    <t>Server &amp; associated hardware</t>
  </si>
  <si>
    <t>Desktop hard drives</t>
  </si>
  <si>
    <t>Epson EMP51 LCD projector &amp; bulb</t>
  </si>
  <si>
    <t>Loop system</t>
  </si>
  <si>
    <t>projector screen</t>
  </si>
  <si>
    <t>Union Flags</t>
  </si>
  <si>
    <t>CCTV dome</t>
  </si>
  <si>
    <t>screens</t>
  </si>
  <si>
    <t>Miscellaneous items (A-BOARDS, POSTER BOARDS, DESK EQUIPMENT)</t>
  </si>
  <si>
    <t>Photocopier - Develop</t>
  </si>
  <si>
    <t>notice board stand</t>
  </si>
  <si>
    <t>Dell Lap tops</t>
  </si>
  <si>
    <t>86" Touch Screen</t>
  </si>
  <si>
    <t>2018/2019</t>
  </si>
  <si>
    <t>Committee Room</t>
  </si>
  <si>
    <t>Large table</t>
  </si>
  <si>
    <t>Red conference chairs</t>
  </si>
  <si>
    <t>Main Hall</t>
  </si>
  <si>
    <t>green chairs</t>
  </si>
  <si>
    <t>normal tables</t>
  </si>
  <si>
    <t>corner tables</t>
  </si>
  <si>
    <t>table rack and spare table</t>
  </si>
  <si>
    <t>Ante Room</t>
  </si>
  <si>
    <t>large table</t>
  </si>
  <si>
    <t>green arm chairs</t>
  </si>
  <si>
    <t>Filing cabinets</t>
  </si>
  <si>
    <t>Kitchen</t>
  </si>
  <si>
    <t>Oven</t>
  </si>
  <si>
    <t>Toaster</t>
  </si>
  <si>
    <t>Kettle</t>
  </si>
  <si>
    <t>microwave</t>
  </si>
  <si>
    <t>tea cups and saucers</t>
  </si>
  <si>
    <t>Avon Room</t>
  </si>
  <si>
    <t>large desk</t>
  </si>
  <si>
    <t>CCTV joystick</t>
  </si>
  <si>
    <t>Display Boards</t>
  </si>
  <si>
    <t>Town Hall Building</t>
  </si>
  <si>
    <t>Old Fire Station &amp; Garage -Art House Café</t>
  </si>
  <si>
    <t>31 Market Place</t>
  </si>
  <si>
    <t>The Round House Church St</t>
  </si>
  <si>
    <t>Assemmbly Hall</t>
  </si>
  <si>
    <t>Audio Visual Equipment</t>
  </si>
  <si>
    <t>Office</t>
  </si>
  <si>
    <t>printer</t>
  </si>
  <si>
    <t>till</t>
  </si>
  <si>
    <t>magnetic noticeboards</t>
  </si>
  <si>
    <t>notice boards</t>
  </si>
  <si>
    <t xml:space="preserve">safe </t>
  </si>
  <si>
    <t>second safe</t>
  </si>
  <si>
    <t>filing cabinets</t>
  </si>
  <si>
    <t>shelving</t>
  </si>
  <si>
    <t>internal CCTV system</t>
  </si>
  <si>
    <t xml:space="preserve">Full HD LED Monitor </t>
  </si>
  <si>
    <t xml:space="preserve">Laptop: Inspiron </t>
  </si>
  <si>
    <t xml:space="preserve">Ticket Printer </t>
  </si>
  <si>
    <t xml:space="preserve">Radios x 4 </t>
  </si>
  <si>
    <t>computer monitors &amp; Keyboards</t>
  </si>
  <si>
    <t>Foyer</t>
  </si>
  <si>
    <t>TV display monitor</t>
  </si>
  <si>
    <t>table</t>
  </si>
  <si>
    <t>large poster boards</t>
  </si>
  <si>
    <t>Toilets</t>
  </si>
  <si>
    <t>hand towel dispenser</t>
  </si>
  <si>
    <t>hand drier</t>
  </si>
  <si>
    <t>soap dispensers</t>
  </si>
  <si>
    <t>wall heater</t>
  </si>
  <si>
    <t>Cleaning Cupboard</t>
  </si>
  <si>
    <t>Server</t>
  </si>
  <si>
    <t>computer</t>
  </si>
  <si>
    <t>laptop</t>
  </si>
  <si>
    <t>fuse board</t>
  </si>
  <si>
    <t>cleaning materials</t>
  </si>
  <si>
    <t>Back up power supply</t>
  </si>
  <si>
    <t>keyboard &amp; Monitor</t>
  </si>
  <si>
    <t>Lounge</t>
  </si>
  <si>
    <t>lounge chairs (in Town Hall)</t>
  </si>
  <si>
    <t>small coffee tables</t>
  </si>
  <si>
    <t>TV Screen</t>
  </si>
  <si>
    <t>uplights</t>
  </si>
  <si>
    <t>speakers</t>
  </si>
  <si>
    <t>Bar</t>
  </si>
  <si>
    <t>Ice cream freezer</t>
  </si>
  <si>
    <t>coffee machine</t>
  </si>
  <si>
    <t>double display fridge</t>
  </si>
  <si>
    <t>roller shutters</t>
  </si>
  <si>
    <t>coke dispensers</t>
  </si>
  <si>
    <t>draught pumps</t>
  </si>
  <si>
    <t>sinks, basin heater</t>
  </si>
  <si>
    <t>glass washers</t>
  </si>
  <si>
    <t>boiler</t>
  </si>
  <si>
    <t>first till and drawer (lease)</t>
  </si>
  <si>
    <t>second till and drawer (lease)</t>
  </si>
  <si>
    <t>Ice making machine</t>
  </si>
  <si>
    <t>Ante Cellar</t>
  </si>
  <si>
    <t>Beer Master Cooler</t>
  </si>
  <si>
    <t>Wine Racks</t>
  </si>
  <si>
    <t>Cellar</t>
  </si>
  <si>
    <t>Big Safe</t>
  </si>
  <si>
    <t>Pepsi Chiller</t>
  </si>
  <si>
    <t>Racking</t>
  </si>
  <si>
    <t>Draught Pump System</t>
  </si>
  <si>
    <t>Air Chiller Unit</t>
  </si>
  <si>
    <t>Hall-Furniture</t>
  </si>
  <si>
    <t>blue chairs</t>
  </si>
  <si>
    <t>10 ft tables</t>
  </si>
  <si>
    <t>6 ft tables</t>
  </si>
  <si>
    <t>round tables</t>
  </si>
  <si>
    <t>red partition screens</t>
  </si>
  <si>
    <t xml:space="preserve">piano </t>
  </si>
  <si>
    <t>new 5 foot tables</t>
  </si>
  <si>
    <t>new blue stacking chairs</t>
  </si>
  <si>
    <t>Hall AV Equipment</t>
  </si>
  <si>
    <t>coloured house lighting system</t>
  </si>
  <si>
    <t>other lights</t>
  </si>
  <si>
    <t>additional speakers</t>
  </si>
  <si>
    <t>cinema projection system</t>
  </si>
  <si>
    <t>microphones (hand held, lapel, dual receiver)</t>
  </si>
  <si>
    <t>wireless microphones</t>
  </si>
  <si>
    <t>walkie talkies</t>
  </si>
  <si>
    <t>senheiser head microphone</t>
  </si>
  <si>
    <t>loop system</t>
  </si>
  <si>
    <t>Lighting Booth</t>
  </si>
  <si>
    <t>Noise Limiter</t>
  </si>
  <si>
    <t>Cooler System</t>
  </si>
  <si>
    <t>Stage</t>
  </si>
  <si>
    <t>stage equipment</t>
  </si>
  <si>
    <t>curtains and poles</t>
  </si>
  <si>
    <t>mason's chair</t>
  </si>
  <si>
    <t>misc furniture and shelving</t>
  </si>
  <si>
    <t>ladders</t>
  </si>
  <si>
    <t>retractable screen</t>
  </si>
  <si>
    <t>garment rails</t>
  </si>
  <si>
    <t>Dressing Room</t>
  </si>
  <si>
    <t>Furniture Shelving  Heaters</t>
  </si>
  <si>
    <t>dishwasher</t>
  </si>
  <si>
    <t>Stainless Steel catering units</t>
  </si>
  <si>
    <t>trolleys</t>
  </si>
  <si>
    <t>hot cupboard</t>
  </si>
  <si>
    <t>cookers</t>
  </si>
  <si>
    <t>extractor fan</t>
  </si>
  <si>
    <t>sinks</t>
  </si>
  <si>
    <t>cutlery</t>
  </si>
  <si>
    <t>mugs</t>
  </si>
  <si>
    <t>small plates</t>
  </si>
  <si>
    <t>large plates</t>
  </si>
  <si>
    <t>hot water flasks</t>
  </si>
  <si>
    <t>chip fryer</t>
  </si>
  <si>
    <t>sandwich maker</t>
  </si>
  <si>
    <t>paper towel dispenser</t>
  </si>
  <si>
    <t>Under back Stairs</t>
  </si>
  <si>
    <t>glasses - misc</t>
  </si>
  <si>
    <t>cleaning equipment</t>
  </si>
  <si>
    <t>3 fridges</t>
  </si>
  <si>
    <t>3 mini safes</t>
  </si>
  <si>
    <t>floor polisher</t>
  </si>
  <si>
    <t>3 hoovers</t>
  </si>
  <si>
    <t>flip charts</t>
  </si>
  <si>
    <t>Back Office</t>
  </si>
  <si>
    <t>desks, filing etc</t>
  </si>
  <si>
    <t>washing machine</t>
  </si>
  <si>
    <t>drier</t>
  </si>
  <si>
    <t>Upstairs</t>
  </si>
  <si>
    <t>Sofa</t>
  </si>
  <si>
    <t>vases</t>
  </si>
  <si>
    <t>fixtures, shelving, furniture</t>
  </si>
  <si>
    <t>miscellaneous items</t>
  </si>
  <si>
    <t>General</t>
  </si>
  <si>
    <t>pipe speakers to toilets</t>
  </si>
  <si>
    <t>fire alarm system</t>
  </si>
  <si>
    <t>fire alarm extra wiring</t>
  </si>
  <si>
    <t>air conditioning system</t>
  </si>
  <si>
    <t>Heavy Platform Truck</t>
  </si>
  <si>
    <t>Community Litter Pickers</t>
  </si>
  <si>
    <t>generator Power Craft 3.2</t>
  </si>
  <si>
    <t>Water bowser &amp; ext lance</t>
  </si>
  <si>
    <t>Brushcutter</t>
  </si>
  <si>
    <t>Circular saw</t>
  </si>
  <si>
    <t>Misc tools &amp; equip</t>
  </si>
  <si>
    <t>Nifty Lift 120 with hydrofeet</t>
  </si>
  <si>
    <t>Honda HRB476CHX mower</t>
  </si>
  <si>
    <t>citroen berlingo 2004</t>
  </si>
  <si>
    <t>Trailer 6 x 4</t>
  </si>
  <si>
    <t>2 cordless drills</t>
  </si>
  <si>
    <t>chainsaw</t>
  </si>
  <si>
    <t>forester safety kit</t>
  </si>
  <si>
    <t>shredder</t>
  </si>
  <si>
    <t>aluminium ladder</t>
  </si>
  <si>
    <t>bench drill</t>
  </si>
  <si>
    <t>Pedestrian Water Bowser</t>
  </si>
  <si>
    <t>single bevel mitre saw</t>
  </si>
  <si>
    <t>honda IZY lawnmower</t>
  </si>
  <si>
    <t>still HT/KM Kombi chainsaw</t>
  </si>
  <si>
    <t xml:space="preserve">Honda Mulch Mower </t>
  </si>
  <si>
    <t xml:space="preserve">Cobra CF12150 Pressure Washer </t>
  </si>
  <si>
    <t>Max Vac Street Cleaner</t>
  </si>
  <si>
    <t>John Derre X590 Lawn Tractor</t>
  </si>
  <si>
    <t xml:space="preserve">Stihl FS94 Brushcutter </t>
  </si>
  <si>
    <t>Advance universal harness</t>
  </si>
  <si>
    <t>Ifor Williams GD85 Trailer</t>
  </si>
  <si>
    <t xml:space="preserve">Stihl  BG86C-E Blower </t>
  </si>
  <si>
    <t>HRX476CHY Mower</t>
  </si>
  <si>
    <t>John Derre X370 Lawn Tractor</t>
  </si>
  <si>
    <t>1 x Trailer</t>
  </si>
  <si>
    <t>Viking 21" Mower</t>
  </si>
  <si>
    <t>Lawn Tractor</t>
  </si>
  <si>
    <t>Bench Prince of Wales Gardens</t>
  </si>
  <si>
    <t>Benches etc.</t>
  </si>
  <si>
    <t>Miscellaneous</t>
  </si>
  <si>
    <t>Bus Shelters</t>
  </si>
  <si>
    <t>Spa Road</t>
  </si>
  <si>
    <t>Beanacre Road</t>
  </si>
  <si>
    <t>Church Lane</t>
  </si>
  <si>
    <t>Broughton Rd</t>
  </si>
  <si>
    <t>Market Place</t>
  </si>
  <si>
    <t>Gloucester Square</t>
  </si>
  <si>
    <t>Snowberry Way</t>
  </si>
  <si>
    <t>United Church</t>
  </si>
  <si>
    <t>Broxap cast iron planters</t>
  </si>
  <si>
    <t>Broxap flower stands</t>
  </si>
  <si>
    <t>Round stone Bench</t>
  </si>
  <si>
    <t>Straight Stone Benches</t>
  </si>
  <si>
    <t>Planters etc</t>
  </si>
  <si>
    <t>War Memorial</t>
  </si>
  <si>
    <t>4 Arm Basket Trees</t>
  </si>
  <si>
    <t>Bike Stands</t>
  </si>
  <si>
    <t>Broxstrap Cast Iron Planters</t>
  </si>
  <si>
    <t>Broxstrap Removable Bollards</t>
  </si>
  <si>
    <t>Seats and Benches Varous Locations</t>
  </si>
  <si>
    <t>Litter Bins</t>
  </si>
  <si>
    <t>15 Litter Bins in Varios Locations</t>
  </si>
  <si>
    <t>5' Teak Commemorative Bench</t>
  </si>
  <si>
    <t>Black Metal Chieftain Bins</t>
  </si>
  <si>
    <t>Cigarette Bins</t>
  </si>
  <si>
    <t>6 Stone, Concrete Planters</t>
  </si>
  <si>
    <t>Amberol Self Watering Planters</t>
  </si>
  <si>
    <t>14 Sheffield Brand Cycle Stands</t>
  </si>
  <si>
    <t>6 x Finger Posts etc</t>
  </si>
  <si>
    <t>New noticeboards From MWPC</t>
  </si>
  <si>
    <t>Remembrance Sunday Advance Warning Signage</t>
  </si>
  <si>
    <t>A4 foamex MTC signs for amenity/play areas</t>
  </si>
  <si>
    <t>A5 Vinyl stickers as above</t>
  </si>
  <si>
    <t>A4 dibond sign for bus shelter in Mkt Place</t>
  </si>
  <si>
    <t>Forester Park Play Area</t>
  </si>
  <si>
    <t>Levington Close Play Area</t>
  </si>
  <si>
    <t>Methuen Avenue Play Area</t>
  </si>
  <si>
    <t>1 Multiplay unit</t>
  </si>
  <si>
    <t>1 Spring dog (Polynesia)</t>
  </si>
  <si>
    <t>1 Basketball ring &amp; blackboard on post</t>
  </si>
  <si>
    <t>1 Double arch swing (flat safety)</t>
  </si>
  <si>
    <t>1 Kiddie swing double arch (safety seats)</t>
  </si>
  <si>
    <t>1 Embankment slide</t>
  </si>
  <si>
    <t>1 Barton seat</t>
  </si>
  <si>
    <t>3 Litter bins</t>
  </si>
  <si>
    <t>1 Bike track</t>
  </si>
  <si>
    <t>1 Perch seat</t>
  </si>
  <si>
    <t>1 Roundabout</t>
  </si>
  <si>
    <t>1 Swings</t>
  </si>
  <si>
    <t>1 Bell dome</t>
  </si>
  <si>
    <t>1 Contour slide 6m</t>
  </si>
  <si>
    <t>2 spinning discs</t>
  </si>
  <si>
    <t>1 Stepping heads wibble wobble board</t>
  </si>
  <si>
    <t>1 Safety fencing (football field)</t>
  </si>
  <si>
    <t>1 Obstacle course</t>
  </si>
  <si>
    <t>1 Teen shelter</t>
  </si>
  <si>
    <t>2 Picnic tables</t>
  </si>
  <si>
    <t>3 Picnic tables</t>
  </si>
  <si>
    <t>New Benches</t>
  </si>
  <si>
    <t>11.11.2019</t>
  </si>
  <si>
    <t>King George V Park</t>
  </si>
  <si>
    <t>Splash and Play Area</t>
  </si>
  <si>
    <t>July 2019</t>
  </si>
  <si>
    <t>Pirate Ship</t>
  </si>
  <si>
    <t>Submarine</t>
  </si>
  <si>
    <t>Nessie</t>
  </si>
  <si>
    <t>Spring Maze</t>
  </si>
  <si>
    <t>Play panels - Divers with dome</t>
  </si>
  <si>
    <t>Play panels - Sub with mirror</t>
  </si>
  <si>
    <t>CCTV</t>
  </si>
  <si>
    <t>Throughout the Town</t>
  </si>
  <si>
    <t>Up Lighters</t>
  </si>
  <si>
    <t>2018/2018</t>
  </si>
  <si>
    <t>Card Swip System</t>
  </si>
  <si>
    <t>Books and Stationery</t>
  </si>
  <si>
    <t>New Telephone System</t>
  </si>
  <si>
    <t>30.06.2019</t>
  </si>
  <si>
    <t>Laptops</t>
  </si>
  <si>
    <t>03.06.2018</t>
  </si>
  <si>
    <t>Water Bowser and Stand</t>
  </si>
  <si>
    <t>Councillor Tablets</t>
  </si>
  <si>
    <t>28.4.2019</t>
  </si>
  <si>
    <t>Horizon Telecom</t>
  </si>
  <si>
    <t>15.10.2019</t>
  </si>
  <si>
    <t>Martin Audio</t>
  </si>
  <si>
    <t>Outdoor Gym Equipment</t>
  </si>
  <si>
    <t>Bins KGV</t>
  </si>
  <si>
    <t>.</t>
  </si>
  <si>
    <t>New Play Equipment</t>
  </si>
  <si>
    <t>New Surfacing</t>
  </si>
  <si>
    <t>Queensway</t>
  </si>
  <si>
    <t>Play Equipment</t>
  </si>
  <si>
    <t>01.02.2021</t>
  </si>
  <si>
    <t>Mant Leisure</t>
  </si>
  <si>
    <t>Skate Park Extension</t>
  </si>
  <si>
    <t>Town Nameplates</t>
  </si>
  <si>
    <t>800th Charter Benches</t>
  </si>
  <si>
    <t>5.6.2020</t>
  </si>
  <si>
    <t>Summary of Fixed Assets 31.3.2021</t>
  </si>
  <si>
    <t>Manager's laptop computer</t>
  </si>
  <si>
    <t>Deputy Manager's laptop computer</t>
  </si>
  <si>
    <t>other poster boards</t>
  </si>
  <si>
    <t>Sound System</t>
  </si>
  <si>
    <t>Microwave</t>
  </si>
  <si>
    <t>Fridge</t>
  </si>
  <si>
    <t>Loop 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</si>
</sst>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u/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17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/>
    <xf numFmtId="0" fontId="9" fillId="0" borderId="0" xfId="0" applyFont="1"/>
    <xf numFmtId="164" fontId="0" fillId="0" borderId="0" xfId="0" applyNumberFormat="1"/>
    <xf numFmtId="164" fontId="4" fillId="0" borderId="0" xfId="0" applyNumberFormat="1" applyFont="1"/>
    <xf numFmtId="164" fontId="8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1" fillId="0" borderId="0" xfId="0" applyFont="1"/>
    <xf numFmtId="0" fontId="0" fillId="0" borderId="1" xfId="0" applyBorder="1"/>
    <xf numFmtId="0" fontId="12" fillId="0" borderId="0" xfId="0" applyFont="1" applyBorder="1"/>
    <xf numFmtId="0" fontId="12" fillId="0" borderId="0" xfId="0" applyFont="1"/>
    <xf numFmtId="3" fontId="0" fillId="0" borderId="2" xfId="0" applyNumberFormat="1" applyBorder="1"/>
    <xf numFmtId="0" fontId="3" fillId="0" borderId="0" xfId="0" applyFont="1" applyFill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0" fillId="0" borderId="9" xfId="0" applyBorder="1"/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/>
    <xf numFmtId="3" fontId="11" fillId="0" borderId="0" xfId="0" applyNumberFormat="1" applyFont="1"/>
    <xf numFmtId="0" fontId="6" fillId="0" borderId="8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/>
    <xf numFmtId="0" fontId="4" fillId="0" borderId="10" xfId="0" applyFont="1" applyBorder="1"/>
    <xf numFmtId="0" fontId="6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0" fontId="0" fillId="0" borderId="10" xfId="0" applyBorder="1"/>
    <xf numFmtId="0" fontId="11" fillId="0" borderId="10" xfId="0" applyFont="1" applyBorder="1"/>
    <xf numFmtId="0" fontId="11" fillId="0" borderId="15" xfId="0" applyFont="1" applyBorder="1"/>
    <xf numFmtId="10" fontId="0" fillId="0" borderId="10" xfId="0" applyNumberFormat="1" applyBorder="1"/>
    <xf numFmtId="0" fontId="0" fillId="0" borderId="11" xfId="0" applyBorder="1"/>
    <xf numFmtId="0" fontId="6" fillId="0" borderId="0" xfId="0" applyFont="1" applyBorder="1"/>
    <xf numFmtId="14" fontId="6" fillId="0" borderId="3" xfId="0" applyNumberFormat="1" applyFont="1" applyBorder="1" applyAlignment="1">
      <alignment horizontal="center"/>
    </xf>
    <xf numFmtId="0" fontId="0" fillId="0" borderId="0" xfId="0" applyBorder="1"/>
    <xf numFmtId="3" fontId="11" fillId="0" borderId="2" xfId="0" applyNumberFormat="1" applyFont="1" applyBorder="1"/>
    <xf numFmtId="14" fontId="6" fillId="0" borderId="16" xfId="0" applyNumberFormat="1" applyFont="1" applyBorder="1" applyAlignment="1">
      <alignment horizontal="center"/>
    </xf>
    <xf numFmtId="3" fontId="0" fillId="0" borderId="10" xfId="0" applyNumberFormat="1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0" fontId="11" fillId="0" borderId="0" xfId="0" applyFont="1" applyBorder="1"/>
    <xf numFmtId="164" fontId="2" fillId="0" borderId="0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0" xfId="0" applyFill="1" applyBorder="1"/>
    <xf numFmtId="0" fontId="2" fillId="0" borderId="11" xfId="0" applyFont="1" applyBorder="1" applyAlignment="1">
      <alignment horizontal="center"/>
    </xf>
    <xf numFmtId="3" fontId="0" fillId="0" borderId="15" xfId="0" applyNumberFormat="1" applyBorder="1"/>
    <xf numFmtId="3" fontId="0" fillId="0" borderId="17" xfId="0" applyNumberFormat="1" applyBorder="1"/>
    <xf numFmtId="164" fontId="0" fillId="0" borderId="0" xfId="0" applyNumberFormat="1" applyBorder="1"/>
    <xf numFmtId="3" fontId="0" fillId="0" borderId="5" xfId="0" applyNumberFormat="1" applyBorder="1"/>
    <xf numFmtId="3" fontId="0" fillId="0" borderId="7" xfId="0" applyNumberFormat="1" applyBorder="1"/>
    <xf numFmtId="10" fontId="0" fillId="0" borderId="15" xfId="0" applyNumberFormat="1" applyBorder="1"/>
    <xf numFmtId="3" fontId="0" fillId="0" borderId="18" xfId="0" applyNumberFormat="1" applyBorder="1"/>
    <xf numFmtId="0" fontId="0" fillId="0" borderId="8" xfId="0" applyBorder="1"/>
    <xf numFmtId="0" fontId="12" fillId="0" borderId="10" xfId="0" applyFont="1" applyBorder="1"/>
    <xf numFmtId="3" fontId="0" fillId="0" borderId="9" xfId="0" applyNumberFormat="1" applyBorder="1"/>
    <xf numFmtId="164" fontId="11" fillId="0" borderId="0" xfId="0" applyNumberFormat="1" applyFon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0" fontId="11" fillId="0" borderId="9" xfId="0" applyFont="1" applyBorder="1"/>
    <xf numFmtId="0" fontId="11" fillId="0" borderId="14" xfId="0" applyFont="1" applyBorder="1"/>
    <xf numFmtId="0" fontId="6" fillId="0" borderId="14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9" fontId="11" fillId="0" borderId="0" xfId="0" applyNumberFormat="1" applyFont="1" applyBorder="1"/>
    <xf numFmtId="10" fontId="11" fillId="0" borderId="0" xfId="0" applyNumberFormat="1" applyFont="1" applyBorder="1"/>
    <xf numFmtId="164" fontId="2" fillId="0" borderId="10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3" fontId="11" fillId="0" borderId="10" xfId="0" applyNumberFormat="1" applyFont="1" applyBorder="1"/>
    <xf numFmtId="164" fontId="11" fillId="0" borderId="10" xfId="0" applyNumberFormat="1" applyFont="1" applyBorder="1"/>
    <xf numFmtId="3" fontId="11" fillId="0" borderId="10" xfId="0" applyNumberFormat="1" applyFont="1" applyFill="1" applyBorder="1"/>
    <xf numFmtId="164" fontId="6" fillId="0" borderId="10" xfId="0" applyNumberFormat="1" applyFont="1" applyBorder="1"/>
    <xf numFmtId="164" fontId="6" fillId="0" borderId="15" xfId="0" applyNumberFormat="1" applyFont="1" applyBorder="1"/>
    <xf numFmtId="3" fontId="11" fillId="0" borderId="19" xfId="0" applyNumberFormat="1" applyFont="1" applyBorder="1"/>
    <xf numFmtId="3" fontId="11" fillId="0" borderId="18" xfId="0" applyNumberFormat="1" applyFont="1" applyBorder="1"/>
    <xf numFmtId="14" fontId="6" fillId="0" borderId="12" xfId="0" applyNumberFormat="1" applyFont="1" applyBorder="1" applyAlignment="1">
      <alignment horizontal="center"/>
    </xf>
    <xf numFmtId="3" fontId="0" fillId="0" borderId="20" xfId="0" applyNumberFormat="1" applyBorder="1"/>
    <xf numFmtId="0" fontId="5" fillId="0" borderId="0" xfId="0" applyNumberFormat="1" applyFont="1" applyFill="1"/>
    <xf numFmtId="0" fontId="11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" fillId="0" borderId="0" xfId="0" applyFont="1" applyFill="1"/>
    <xf numFmtId="3" fontId="11" fillId="0" borderId="17" xfId="0" applyNumberFormat="1" applyFont="1" applyFill="1" applyBorder="1" applyAlignment="1">
      <alignment horizontal="right"/>
    </xf>
    <xf numFmtId="0" fontId="11" fillId="0" borderId="15" xfId="0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3" fontId="11" fillId="0" borderId="15" xfId="0" applyNumberFormat="1" applyFont="1" applyFill="1" applyBorder="1" applyAlignment="1">
      <alignment horizontal="right"/>
    </xf>
    <xf numFmtId="0" fontId="11" fillId="0" borderId="0" xfId="0" applyFont="1" applyFill="1" applyBorder="1"/>
    <xf numFmtId="164" fontId="11" fillId="0" borderId="1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9" xfId="0" applyFont="1" applyFill="1" applyBorder="1"/>
    <xf numFmtId="0" fontId="0" fillId="0" borderId="0" xfId="0" applyFill="1" applyBorder="1"/>
    <xf numFmtId="0" fontId="0" fillId="0" borderId="9" xfId="0" applyFill="1" applyBorder="1"/>
    <xf numFmtId="164" fontId="2" fillId="0" borderId="0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0" xfId="0" applyFont="1"/>
    <xf numFmtId="0" fontId="1" fillId="0" borderId="9" xfId="0" applyFont="1" applyBorder="1"/>
    <xf numFmtId="0" fontId="1" fillId="0" borderId="10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0" xfId="0" applyFont="1" applyBorder="1"/>
    <xf numFmtId="0" fontId="1" fillId="0" borderId="0" xfId="0" applyFont="1" applyBorder="1"/>
    <xf numFmtId="3" fontId="1" fillId="0" borderId="0" xfId="0" applyNumberFormat="1" applyFont="1" applyBorder="1"/>
    <xf numFmtId="164" fontId="1" fillId="0" borderId="1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10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0" fontId="1" fillId="0" borderId="17" xfId="0" applyFont="1" applyBorder="1"/>
    <xf numFmtId="3" fontId="1" fillId="0" borderId="10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14" fontId="0" fillId="0" borderId="0" xfId="0" applyNumberFormat="1"/>
    <xf numFmtId="0" fontId="6" fillId="0" borderId="10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2" fillId="0" borderId="0" xfId="0" applyNumberFormat="1" applyFont="1" applyFill="1"/>
    <xf numFmtId="164" fontId="2" fillId="0" borderId="15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3" fontId="1" fillId="0" borderId="0" xfId="0" applyNumberFormat="1" applyFont="1" applyFill="1" applyBorder="1"/>
    <xf numFmtId="3" fontId="1" fillId="0" borderId="9" xfId="0" applyNumberFormat="1" applyFont="1" applyBorder="1"/>
    <xf numFmtId="3" fontId="11" fillId="0" borderId="15" xfId="0" applyNumberFormat="1" applyFont="1" applyBorder="1"/>
    <xf numFmtId="3" fontId="0" fillId="0" borderId="19" xfId="0" applyNumberFormat="1" applyBorder="1"/>
    <xf numFmtId="0" fontId="3" fillId="0" borderId="0" xfId="0" applyFont="1" applyFill="1" applyBorder="1"/>
    <xf numFmtId="0" fontId="16" fillId="0" borderId="0" xfId="0" applyFont="1"/>
    <xf numFmtId="0" fontId="11" fillId="0" borderId="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1" fillId="0" borderId="0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0" fontId="11" fillId="0" borderId="9" xfId="0" applyFont="1" applyFill="1" applyBorder="1" applyAlignment="1">
      <alignment horizontal="left"/>
    </xf>
    <xf numFmtId="3" fontId="11" fillId="0" borderId="15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5" fillId="0" borderId="0" xfId="0" applyFont="1" applyBorder="1"/>
    <xf numFmtId="0" fontId="10" fillId="0" borderId="0" xfId="0" applyFont="1" applyFill="1" applyBorder="1"/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18" fillId="0" borderId="0" xfId="0" applyFont="1"/>
    <xf numFmtId="164" fontId="0" fillId="0" borderId="9" xfId="0" applyNumberFormat="1" applyBorder="1"/>
    <xf numFmtId="0" fontId="11" fillId="0" borderId="10" xfId="0" applyFont="1" applyBorder="1" applyAlignment="1">
      <alignment horizontal="left"/>
    </xf>
    <xf numFmtId="0" fontId="19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11" fillId="0" borderId="9" xfId="0" applyNumberFormat="1" applyFont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11" fillId="0" borderId="20" xfId="0" applyNumberFormat="1" applyFont="1" applyFill="1" applyBorder="1" applyAlignment="1">
      <alignment horizontal="right"/>
    </xf>
    <xf numFmtId="9" fontId="0" fillId="0" borderId="0" xfId="0" applyNumberFormat="1" applyBorder="1"/>
    <xf numFmtId="3" fontId="0" fillId="0" borderId="0" xfId="0" applyNumberFormat="1" applyFill="1" applyBorder="1"/>
    <xf numFmtId="10" fontId="0" fillId="0" borderId="0" xfId="0" applyNumberFormat="1" applyBorder="1"/>
    <xf numFmtId="3" fontId="1" fillId="0" borderId="20" xfId="0" applyNumberFormat="1" applyFont="1" applyFill="1" applyBorder="1" applyAlignment="1">
      <alignment horizontal="right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3" fontId="6" fillId="0" borderId="9" xfId="0" applyNumberFormat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2" fillId="0" borderId="9" xfId="0" applyFont="1" applyFill="1" applyBorder="1"/>
    <xf numFmtId="0" fontId="14" fillId="0" borderId="9" xfId="0" applyFont="1" applyFill="1" applyBorder="1"/>
    <xf numFmtId="3" fontId="0" fillId="0" borderId="9" xfId="0" applyNumberFormat="1" applyFill="1" applyBorder="1"/>
    <xf numFmtId="0" fontId="6" fillId="0" borderId="9" xfId="0" applyFont="1" applyFill="1" applyBorder="1" applyAlignment="1">
      <alignment horizontal="center"/>
    </xf>
    <xf numFmtId="0" fontId="11" fillId="0" borderId="5" xfId="0" applyFont="1" applyFill="1" applyBorder="1"/>
    <xf numFmtId="0" fontId="16" fillId="0" borderId="10" xfId="0" applyFont="1" applyBorder="1"/>
    <xf numFmtId="3" fontId="11" fillId="0" borderId="0" xfId="0" applyNumberFormat="1" applyFont="1" applyFill="1" applyBorder="1"/>
    <xf numFmtId="0" fontId="0" fillId="0" borderId="10" xfId="0" applyBorder="1" applyAlignment="1">
      <alignment horizontal="left"/>
    </xf>
    <xf numFmtId="0" fontId="21" fillId="0" borderId="0" xfId="0" applyFont="1" applyFill="1"/>
    <xf numFmtId="0" fontId="20" fillId="0" borderId="0" xfId="0" applyFont="1" applyFill="1" applyBorder="1"/>
    <xf numFmtId="0" fontId="22" fillId="0" borderId="0" xfId="0" applyFont="1" applyFill="1"/>
    <xf numFmtId="0" fontId="0" fillId="0" borderId="0" xfId="0" applyFont="1" applyFill="1" applyBorder="1"/>
    <xf numFmtId="0" fontId="0" fillId="0" borderId="11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3" fontId="1" fillId="2" borderId="10" xfId="0" applyNumberFormat="1" applyFont="1" applyFill="1" applyBorder="1"/>
    <xf numFmtId="0" fontId="6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10" xfId="0" applyFont="1" applyFill="1" applyBorder="1"/>
    <xf numFmtId="0" fontId="23" fillId="0" borderId="0" xfId="0" applyFont="1"/>
    <xf numFmtId="3" fontId="1" fillId="0" borderId="9" xfId="0" applyNumberFormat="1" applyFont="1" applyFill="1" applyBorder="1"/>
    <xf numFmtId="0" fontId="0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3" fontId="1" fillId="0" borderId="18" xfId="0" applyNumberFormat="1" applyFont="1" applyBorder="1"/>
    <xf numFmtId="3" fontId="11" fillId="0" borderId="9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3" fontId="11" fillId="0" borderId="18" xfId="0" applyNumberFormat="1" applyFont="1" applyFill="1" applyBorder="1"/>
    <xf numFmtId="3" fontId="6" fillId="0" borderId="0" xfId="0" applyNumberFormat="1" applyFont="1" applyBorder="1"/>
    <xf numFmtId="3" fontId="0" fillId="0" borderId="0" xfId="0" applyNumberFormat="1" applyFill="1"/>
    <xf numFmtId="3" fontId="1" fillId="0" borderId="18" xfId="0" applyNumberFormat="1" applyFont="1" applyFill="1" applyBorder="1"/>
    <xf numFmtId="3" fontId="0" fillId="2" borderId="0" xfId="0" applyNumberFormat="1" applyFill="1" applyBorder="1"/>
    <xf numFmtId="3" fontId="0" fillId="0" borderId="10" xfId="0" applyNumberFormat="1" applyFill="1" applyBorder="1"/>
    <xf numFmtId="3" fontId="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6" fillId="0" borderId="10" xfId="0" applyNumberFormat="1" applyFont="1" applyBorder="1"/>
    <xf numFmtId="0" fontId="11" fillId="0" borderId="0" xfId="0" applyFont="1" applyFill="1"/>
    <xf numFmtId="3" fontId="11" fillId="0" borderId="0" xfId="0" applyNumberFormat="1" applyFont="1" applyFill="1"/>
    <xf numFmtId="0" fontId="26" fillId="0" borderId="9" xfId="0" applyFont="1" applyBorder="1"/>
    <xf numFmtId="0" fontId="26" fillId="0" borderId="10" xfId="0" applyFont="1" applyBorder="1"/>
    <xf numFmtId="3" fontId="11" fillId="0" borderId="14" xfId="0" applyNumberFormat="1" applyFont="1" applyBorder="1"/>
    <xf numFmtId="0" fontId="25" fillId="0" borderId="10" xfId="0" applyFont="1" applyBorder="1"/>
    <xf numFmtId="0" fontId="24" fillId="0" borderId="10" xfId="0" applyFont="1" applyBorder="1"/>
    <xf numFmtId="164" fontId="0" fillId="0" borderId="0" xfId="0" applyNumberForma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3" fontId="1" fillId="0" borderId="10" xfId="0" applyNumberFormat="1" applyFont="1" applyFill="1" applyBorder="1"/>
    <xf numFmtId="14" fontId="6" fillId="0" borderId="4" xfId="0" applyNumberFormat="1" applyFont="1" applyBorder="1" applyAlignment="1">
      <alignment horizontal="center"/>
    </xf>
    <xf numFmtId="0" fontId="0" fillId="0" borderId="16" xfId="0" applyBorder="1"/>
    <xf numFmtId="164" fontId="0" fillId="0" borderId="16" xfId="0" applyNumberFormat="1" applyBorder="1"/>
    <xf numFmtId="3" fontId="0" fillId="0" borderId="16" xfId="0" applyNumberFormat="1" applyBorder="1"/>
    <xf numFmtId="3" fontId="11" fillId="0" borderId="5" xfId="0" applyNumberFormat="1" applyFont="1" applyFill="1" applyBorder="1" applyAlignment="1">
      <alignment horizontal="right"/>
    </xf>
    <xf numFmtId="0" fontId="6" fillId="0" borderId="5" xfId="0" applyFont="1" applyFill="1" applyBorder="1"/>
    <xf numFmtId="0" fontId="6" fillId="0" borderId="10" xfId="0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0" borderId="21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9" xfId="0" applyNumberFormat="1" applyFont="1" applyBorder="1"/>
    <xf numFmtId="0" fontId="6" fillId="0" borderId="0" xfId="0" applyFont="1" applyFill="1" applyBorder="1"/>
    <xf numFmtId="3" fontId="0" fillId="0" borderId="6" xfId="0" applyNumberFormat="1" applyBorder="1"/>
    <xf numFmtId="0" fontId="11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11" fillId="3" borderId="10" xfId="0" applyFont="1" applyFill="1" applyBorder="1"/>
    <xf numFmtId="3" fontId="6" fillId="0" borderId="5" xfId="0" applyNumberFormat="1" applyFont="1" applyBorder="1"/>
    <xf numFmtId="3" fontId="6" fillId="0" borderId="16" xfId="0" applyNumberFormat="1" applyFont="1" applyFill="1" applyBorder="1"/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11" fillId="0" borderId="9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/>
    <xf numFmtId="3" fontId="6" fillId="0" borderId="0" xfId="0" applyNumberFormat="1" applyFont="1"/>
    <xf numFmtId="164" fontId="2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wrapText="1"/>
    </xf>
    <xf numFmtId="49" fontId="11" fillId="0" borderId="0" xfId="0" applyNumberFormat="1" applyFont="1" applyAlignment="1">
      <alignment horizontal="right"/>
    </xf>
    <xf numFmtId="3" fontId="0" fillId="0" borderId="18" xfId="0" applyNumberFormat="1" applyFill="1" applyBorder="1"/>
    <xf numFmtId="14" fontId="12" fillId="0" borderId="0" xfId="0" applyNumberFormat="1" applyFont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3" fontId="12" fillId="0" borderId="0" xfId="0" applyNumberFormat="1" applyFont="1"/>
    <xf numFmtId="3" fontId="12" fillId="0" borderId="10" xfId="0" applyNumberFormat="1" applyFont="1" applyBorder="1"/>
    <xf numFmtId="3" fontId="12" fillId="0" borderId="9" xfId="0" applyNumberFormat="1" applyFont="1" applyBorder="1"/>
    <xf numFmtId="0" fontId="12" fillId="0" borderId="9" xfId="0" applyFont="1" applyBorder="1"/>
    <xf numFmtId="9" fontId="12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 applyFill="1" applyBorder="1"/>
    <xf numFmtId="3" fontId="11" fillId="0" borderId="0" xfId="0" applyNumberFormat="1" applyFont="1" applyAlignment="1">
      <alignment horizontal="right"/>
    </xf>
    <xf numFmtId="0" fontId="16" fillId="0" borderId="0" xfId="0" applyFont="1" applyFill="1" applyBorder="1"/>
    <xf numFmtId="3" fontId="6" fillId="0" borderId="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11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zoomScale="95" zoomScaleNormal="95" workbookViewId="0">
      <selection activeCell="E34" sqref="E34"/>
    </sheetView>
  </sheetViews>
  <sheetFormatPr defaultRowHeight="12.75" x14ac:dyDescent="0.2"/>
  <cols>
    <col min="2" max="2" width="30.85546875" customWidth="1"/>
    <col min="3" max="3" width="12.42578125" customWidth="1"/>
    <col min="4" max="4" width="11.28515625" customWidth="1"/>
    <col min="7" max="7" width="10.28515625" customWidth="1"/>
    <col min="8" max="8" width="30.42578125" customWidth="1"/>
    <col min="9" max="9" width="5.140625" customWidth="1"/>
    <col min="10" max="10" width="10.140625" customWidth="1"/>
    <col min="13" max="13" width="9.85546875" customWidth="1"/>
    <col min="14" max="14" width="11.140625" customWidth="1"/>
  </cols>
  <sheetData>
    <row r="1" spans="1:14" x14ac:dyDescent="0.2">
      <c r="A1" s="165" t="s">
        <v>38</v>
      </c>
      <c r="B1" s="165"/>
    </row>
    <row r="2" spans="1:14" x14ac:dyDescent="0.2">
      <c r="A2" s="165" t="s">
        <v>378</v>
      </c>
      <c r="B2" s="165"/>
      <c r="E2" s="181"/>
      <c r="F2" s="181"/>
      <c r="G2" s="181"/>
    </row>
    <row r="3" spans="1:14" x14ac:dyDescent="0.2">
      <c r="A3" s="222"/>
    </row>
    <row r="5" spans="1:14" x14ac:dyDescent="0.2">
      <c r="B5" s="32" t="s">
        <v>0</v>
      </c>
      <c r="C5" s="298" t="s">
        <v>1</v>
      </c>
      <c r="D5" s="298"/>
      <c r="E5" s="298"/>
      <c r="F5" s="298"/>
      <c r="G5" s="298"/>
      <c r="H5" s="205"/>
      <c r="I5" s="299"/>
      <c r="J5" s="299"/>
      <c r="K5" s="299"/>
      <c r="L5" s="299"/>
      <c r="M5" s="299"/>
      <c r="N5" s="186"/>
    </row>
    <row r="6" spans="1:14" x14ac:dyDescent="0.2">
      <c r="B6" s="43"/>
      <c r="C6" s="22" t="s">
        <v>15</v>
      </c>
      <c r="D6" s="25" t="s">
        <v>13</v>
      </c>
      <c r="E6" s="22" t="s">
        <v>11</v>
      </c>
      <c r="F6" s="25" t="s">
        <v>12</v>
      </c>
      <c r="G6" s="58" t="s">
        <v>14</v>
      </c>
      <c r="H6" s="199"/>
      <c r="I6" s="200"/>
      <c r="J6" s="200"/>
      <c r="K6" s="186"/>
      <c r="L6" s="186"/>
      <c r="M6" s="200"/>
      <c r="N6" s="200"/>
    </row>
    <row r="7" spans="1:14" x14ac:dyDescent="0.2">
      <c r="B7" s="56"/>
      <c r="C7" s="15"/>
      <c r="D7" s="52"/>
      <c r="F7" s="52"/>
      <c r="H7" s="125"/>
      <c r="I7" s="124"/>
      <c r="J7" s="124"/>
      <c r="K7" s="124"/>
      <c r="L7" s="124"/>
      <c r="M7" s="124"/>
      <c r="N7" s="124"/>
    </row>
    <row r="8" spans="1:14" x14ac:dyDescent="0.2">
      <c r="B8" s="52"/>
      <c r="C8" s="15"/>
      <c r="D8" s="52"/>
      <c r="F8" s="52"/>
      <c r="H8" s="125"/>
      <c r="I8" s="124"/>
      <c r="J8" s="124"/>
      <c r="K8" s="124"/>
      <c r="L8" s="124"/>
      <c r="M8" s="124"/>
      <c r="N8" s="124"/>
    </row>
    <row r="9" spans="1:14" x14ac:dyDescent="0.2">
      <c r="B9" s="70" t="s">
        <v>20</v>
      </c>
      <c r="C9" s="14">
        <f>'Land &amp; Buildings'!I45</f>
        <v>4779196.99</v>
      </c>
      <c r="D9" s="62">
        <f>'Land &amp; Buildings'!J45</f>
        <v>0</v>
      </c>
      <c r="E9" s="14">
        <f>'Land &amp; Buildings'!K45</f>
        <v>0</v>
      </c>
      <c r="F9" s="62"/>
      <c r="G9" s="14">
        <f>C9+D9+E9+F9</f>
        <v>4779196.99</v>
      </c>
      <c r="H9" s="204"/>
      <c r="I9" s="124"/>
      <c r="J9" s="192"/>
      <c r="K9" s="192"/>
      <c r="L9" s="192"/>
      <c r="M9" s="192"/>
      <c r="N9" s="192"/>
    </row>
    <row r="10" spans="1:14" x14ac:dyDescent="0.2">
      <c r="B10" s="70"/>
      <c r="C10" s="14"/>
      <c r="D10" s="62"/>
      <c r="E10" s="14"/>
      <c r="F10" s="62"/>
      <c r="G10" s="14"/>
      <c r="H10" s="204"/>
      <c r="I10" s="124"/>
      <c r="J10" s="192"/>
      <c r="K10" s="192"/>
      <c r="L10" s="192"/>
      <c r="M10" s="192"/>
      <c r="N10" s="192"/>
    </row>
    <row r="11" spans="1:14" x14ac:dyDescent="0.2">
      <c r="B11" s="113" t="s">
        <v>31</v>
      </c>
      <c r="C11" s="14">
        <f>'Open Spaces'!I64+0.49</f>
        <v>378934.3</v>
      </c>
      <c r="D11" s="62">
        <f>'Open Spaces'!J64</f>
        <v>213117.07</v>
      </c>
      <c r="E11" s="14">
        <f>'Open Spaces'!K64</f>
        <v>5899</v>
      </c>
      <c r="F11" s="62"/>
      <c r="G11" s="14">
        <f t="shared" ref="G11:G19" si="0">C11+D11-E11+F11</f>
        <v>586152.37</v>
      </c>
      <c r="H11" s="204"/>
      <c r="I11" s="124"/>
      <c r="J11" s="192"/>
      <c r="K11" s="192"/>
      <c r="L11" s="192"/>
      <c r="M11" s="192"/>
      <c r="N11" s="192"/>
    </row>
    <row r="12" spans="1:14" x14ac:dyDescent="0.2">
      <c r="B12" s="70"/>
      <c r="C12" s="14"/>
      <c r="D12" s="62"/>
      <c r="E12" s="14"/>
      <c r="F12" s="62"/>
      <c r="G12" s="14"/>
      <c r="H12" s="204"/>
      <c r="I12" s="124"/>
      <c r="J12" s="192"/>
      <c r="K12" s="192"/>
      <c r="L12" s="192"/>
      <c r="M12" s="192"/>
      <c r="N12" s="192"/>
    </row>
    <row r="13" spans="1:14" x14ac:dyDescent="0.2">
      <c r="B13" s="70" t="s">
        <v>21</v>
      </c>
      <c r="C13" s="14">
        <f>'Ground Equip'!I65+0.49</f>
        <v>70405.740000000005</v>
      </c>
      <c r="D13" s="62">
        <f>'Ground Equip'!J65</f>
        <v>0</v>
      </c>
      <c r="E13" s="14">
        <f>-'Ground Equip'!K65</f>
        <v>0</v>
      </c>
      <c r="F13" s="62"/>
      <c r="G13" s="14">
        <f>C13+D13+E13+F13</f>
        <v>70405.740000000005</v>
      </c>
      <c r="H13" s="204"/>
      <c r="I13" s="124"/>
      <c r="J13" s="192"/>
      <c r="K13" s="192"/>
      <c r="L13" s="192"/>
      <c r="M13" s="192"/>
      <c r="N13" s="192"/>
    </row>
    <row r="14" spans="1:14" x14ac:dyDescent="0.2">
      <c r="B14" s="70"/>
      <c r="C14" s="14"/>
      <c r="D14" s="62"/>
      <c r="E14" s="14"/>
      <c r="F14" s="62"/>
      <c r="G14" s="14"/>
      <c r="H14" s="204"/>
      <c r="I14" s="124"/>
      <c r="J14" s="192"/>
      <c r="K14" s="192"/>
      <c r="L14" s="192"/>
      <c r="M14" s="192"/>
      <c r="N14" s="192"/>
    </row>
    <row r="15" spans="1:14" x14ac:dyDescent="0.2">
      <c r="B15" s="113" t="s">
        <v>47</v>
      </c>
      <c r="C15" s="14">
        <f>'Office-Town Hall'!I97+1</f>
        <v>56605.539999999994</v>
      </c>
      <c r="D15" s="62">
        <f>'Office-Town Hall'!J97</f>
        <v>1208.23</v>
      </c>
      <c r="E15" s="14">
        <f>'Office-Town Hall'!K97</f>
        <v>1089</v>
      </c>
      <c r="F15" s="62"/>
      <c r="G15" s="14">
        <f>C15+D15-E15+F15</f>
        <v>56724.77</v>
      </c>
      <c r="H15" s="204"/>
      <c r="I15" s="124"/>
      <c r="J15" s="192"/>
      <c r="K15" s="192"/>
      <c r="L15" s="192"/>
      <c r="M15" s="192"/>
      <c r="N15" s="192"/>
    </row>
    <row r="16" spans="1:14" x14ac:dyDescent="0.2">
      <c r="B16" s="70"/>
      <c r="C16" s="14"/>
      <c r="D16" s="62"/>
      <c r="E16" s="14"/>
      <c r="F16" s="62"/>
      <c r="G16" s="14"/>
      <c r="H16" s="204"/>
      <c r="I16" s="124"/>
      <c r="J16" s="192"/>
      <c r="K16" s="192"/>
      <c r="L16" s="192"/>
      <c r="M16" s="192"/>
      <c r="N16" s="192"/>
    </row>
    <row r="17" spans="2:14" x14ac:dyDescent="0.2">
      <c r="B17" s="70" t="s">
        <v>22</v>
      </c>
      <c r="C17" s="14">
        <f>Infrastructure!I70</f>
        <v>127661.91</v>
      </c>
      <c r="D17" s="81">
        <f>Infrastructure!J70</f>
        <v>8612.5299999999988</v>
      </c>
      <c r="E17" s="62">
        <f>-Infrastructure!K70</f>
        <v>0</v>
      </c>
      <c r="F17" s="81">
        <f>Infrastructure!L70</f>
        <v>0</v>
      </c>
      <c r="G17" s="62">
        <f>C17+D17+E17+F17</f>
        <v>136274.44</v>
      </c>
      <c r="H17" s="204"/>
      <c r="I17" s="124"/>
      <c r="J17" s="192"/>
      <c r="K17" s="192"/>
      <c r="L17" s="192"/>
      <c r="M17" s="192"/>
      <c r="N17" s="192"/>
    </row>
    <row r="18" spans="2:14" x14ac:dyDescent="0.2">
      <c r="B18" s="70"/>
      <c r="C18" s="14"/>
      <c r="D18" s="62"/>
      <c r="E18" s="14"/>
      <c r="F18" s="62"/>
      <c r="G18" s="14"/>
      <c r="H18" s="204"/>
      <c r="I18" s="124"/>
      <c r="J18" s="192"/>
      <c r="K18" s="192"/>
      <c r="L18" s="192"/>
      <c r="M18" s="192"/>
      <c r="N18" s="192"/>
    </row>
    <row r="19" spans="2:14" x14ac:dyDescent="0.2">
      <c r="B19" s="70" t="s">
        <v>3</v>
      </c>
      <c r="C19" s="14">
        <f>'Comminity Assets'!I19</f>
        <v>31982.29</v>
      </c>
      <c r="D19" s="62">
        <f>'Comminity Assets'!J19</f>
        <v>0</v>
      </c>
      <c r="E19" s="14"/>
      <c r="F19" s="62"/>
      <c r="G19" s="14">
        <f t="shared" si="0"/>
        <v>31982.29</v>
      </c>
      <c r="H19" s="204"/>
      <c r="I19" s="124"/>
      <c r="J19" s="192"/>
      <c r="K19" s="192"/>
      <c r="L19" s="192"/>
      <c r="M19" s="192"/>
      <c r="N19" s="192"/>
    </row>
    <row r="20" spans="2:14" x14ac:dyDescent="0.2">
      <c r="B20" s="70"/>
      <c r="C20" s="14"/>
      <c r="D20" s="62"/>
      <c r="E20" s="14"/>
      <c r="F20" s="62"/>
      <c r="G20" s="14"/>
      <c r="H20" s="204"/>
      <c r="I20" s="124"/>
      <c r="J20" s="192"/>
      <c r="K20" s="192"/>
      <c r="L20" s="192"/>
      <c r="M20" s="192"/>
      <c r="N20" s="192"/>
    </row>
    <row r="21" spans="2:14" x14ac:dyDescent="0.2">
      <c r="B21" s="113" t="s">
        <v>112</v>
      </c>
      <c r="C21" s="14">
        <f>'Assembly Hall'!I206</f>
        <v>247296.72</v>
      </c>
      <c r="D21" s="81">
        <f>'Assembly Hall'!J206</f>
        <v>3927</v>
      </c>
      <c r="E21" s="81">
        <f>-'Assembly Hall'!K206</f>
        <v>-7598</v>
      </c>
      <c r="F21" s="81">
        <f>'Assembly Hall'!L206</f>
        <v>0</v>
      </c>
      <c r="G21" s="62">
        <f>C21+D21+E21+F21</f>
        <v>243625.72</v>
      </c>
      <c r="H21" s="204"/>
      <c r="I21" s="124"/>
      <c r="J21" s="192"/>
      <c r="K21" s="192"/>
      <c r="L21" s="192"/>
      <c r="M21" s="192"/>
      <c r="N21" s="192"/>
    </row>
    <row r="22" spans="2:14" x14ac:dyDescent="0.2">
      <c r="B22" s="52"/>
      <c r="C22" s="14"/>
      <c r="D22" s="62"/>
      <c r="E22" s="14"/>
      <c r="F22" s="62"/>
      <c r="G22" s="14"/>
      <c r="H22" s="204"/>
      <c r="I22" s="124"/>
      <c r="J22" s="192"/>
      <c r="K22" s="192"/>
      <c r="L22" s="192"/>
      <c r="M22" s="192"/>
      <c r="N22" s="192"/>
    </row>
    <row r="23" spans="2:14" x14ac:dyDescent="0.2">
      <c r="B23" s="52"/>
      <c r="C23" s="14"/>
      <c r="D23" s="62"/>
      <c r="E23" s="14"/>
      <c r="F23" s="62"/>
      <c r="G23" s="14"/>
      <c r="H23" s="204"/>
      <c r="I23" s="124"/>
      <c r="J23" s="192"/>
      <c r="K23" s="192"/>
      <c r="L23" s="192"/>
      <c r="M23" s="192"/>
      <c r="N23" s="192"/>
    </row>
    <row r="24" spans="2:14" ht="13.5" thickBot="1" x14ac:dyDescent="0.25">
      <c r="B24" s="43"/>
      <c r="C24" s="20">
        <f>SUM(C9:C23)</f>
        <v>5692083.4900000002</v>
      </c>
      <c r="D24" s="163">
        <f>SUM(D9:D23)</f>
        <v>226864.83000000002</v>
      </c>
      <c r="E24" s="163">
        <f>SUM(E9:E23)</f>
        <v>-610</v>
      </c>
      <c r="F24" s="163">
        <f>SUM(F9:F23)</f>
        <v>0</v>
      </c>
      <c r="G24" s="163">
        <f>C24+D24-E24+F24</f>
        <v>5919558.3200000003</v>
      </c>
      <c r="H24" s="204"/>
      <c r="I24" s="124"/>
      <c r="J24" s="192"/>
      <c r="K24" s="192"/>
      <c r="L24" s="192"/>
      <c r="M24" s="192"/>
      <c r="N24" s="192"/>
    </row>
    <row r="25" spans="2:14" ht="13.5" thickTop="1" x14ac:dyDescent="0.2">
      <c r="H25" s="125"/>
      <c r="I25" s="124"/>
      <c r="J25" s="124"/>
      <c r="K25" s="124"/>
      <c r="L25" s="124"/>
      <c r="M25" s="124"/>
      <c r="N25" s="124"/>
    </row>
    <row r="26" spans="2:14" x14ac:dyDescent="0.2">
      <c r="H26" s="125"/>
      <c r="I26" s="124"/>
      <c r="J26" s="124"/>
      <c r="K26" s="124"/>
      <c r="L26" s="124"/>
      <c r="M26" s="124"/>
      <c r="N26" s="124"/>
    </row>
    <row r="27" spans="2:14" x14ac:dyDescent="0.2">
      <c r="C27" s="14"/>
      <c r="D27" s="14"/>
      <c r="G27" s="14"/>
      <c r="H27" s="125"/>
      <c r="I27" s="124"/>
      <c r="J27" s="124"/>
      <c r="K27" s="124"/>
      <c r="L27" s="124"/>
      <c r="M27" s="124"/>
      <c r="N27" s="124"/>
    </row>
    <row r="28" spans="2:14" x14ac:dyDescent="0.2">
      <c r="C28" s="14"/>
      <c r="D28" s="14"/>
      <c r="G28" s="14"/>
      <c r="H28" s="125"/>
      <c r="I28" s="124"/>
      <c r="J28" s="192"/>
      <c r="K28" s="124"/>
      <c r="L28" s="124"/>
      <c r="M28" s="124"/>
      <c r="N28" s="192"/>
    </row>
    <row r="30" spans="2:14" x14ac:dyDescent="0.2">
      <c r="B30" t="s">
        <v>37</v>
      </c>
    </row>
    <row r="31" spans="2:14" x14ac:dyDescent="0.2">
      <c r="B31" s="16"/>
      <c r="C31" s="14"/>
    </row>
    <row r="32" spans="2:14" x14ac:dyDescent="0.2">
      <c r="B32" s="4"/>
      <c r="C32" s="233"/>
      <c r="G32" s="14"/>
    </row>
    <row r="33" spans="2:8" x14ac:dyDescent="0.2">
      <c r="B33" s="240"/>
      <c r="C33" s="233"/>
    </row>
    <row r="34" spans="2:8" x14ac:dyDescent="0.2">
      <c r="B34" s="240"/>
      <c r="C34" s="233"/>
    </row>
    <row r="35" spans="2:8" x14ac:dyDescent="0.2">
      <c r="B35" s="4"/>
      <c r="C35" s="233"/>
      <c r="H35" s="16" t="s">
        <v>23</v>
      </c>
    </row>
    <row r="36" spans="2:8" x14ac:dyDescent="0.2">
      <c r="B36" s="240"/>
      <c r="C36" s="233"/>
    </row>
    <row r="37" spans="2:8" x14ac:dyDescent="0.2">
      <c r="B37" s="240"/>
      <c r="C37" s="241"/>
    </row>
    <row r="38" spans="2:8" x14ac:dyDescent="0.2">
      <c r="C38" s="14"/>
    </row>
    <row r="39" spans="2:8" x14ac:dyDescent="0.2">
      <c r="C39" s="14"/>
    </row>
    <row r="40" spans="2:8" x14ac:dyDescent="0.2">
      <c r="C40" s="14"/>
    </row>
    <row r="41" spans="2:8" x14ac:dyDescent="0.2">
      <c r="C41" s="14"/>
    </row>
    <row r="42" spans="2:8" x14ac:dyDescent="0.2">
      <c r="C42" s="14"/>
    </row>
    <row r="43" spans="2:8" x14ac:dyDescent="0.2">
      <c r="C43" s="14"/>
    </row>
    <row r="44" spans="2:8" x14ac:dyDescent="0.2">
      <c r="C44" s="14"/>
    </row>
    <row r="45" spans="2:8" x14ac:dyDescent="0.2">
      <c r="C45" s="14"/>
    </row>
    <row r="55" spans="2:2" x14ac:dyDescent="0.2">
      <c r="B55" t="s">
        <v>367</v>
      </c>
    </row>
  </sheetData>
  <mergeCells count="2">
    <mergeCell ref="C5:G5"/>
    <mergeCell ref="I5:M5"/>
  </mergeCells>
  <phoneticPr fontId="15" type="noConversion"/>
  <pageMargins left="0.75" right="0.75" top="1" bottom="1" header="0.5" footer="0.5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2"/>
  <sheetViews>
    <sheetView topLeftCell="A34" zoomScale="93" zoomScaleNormal="93" zoomScaleSheetLayoutView="75" workbookViewId="0">
      <selection activeCell="K72" sqref="K72"/>
    </sheetView>
  </sheetViews>
  <sheetFormatPr defaultRowHeight="12.75" x14ac:dyDescent="0.2"/>
  <cols>
    <col min="1" max="1" width="10.7109375" customWidth="1"/>
    <col min="2" max="2" width="33.85546875" customWidth="1"/>
    <col min="3" max="3" width="4.42578125" customWidth="1"/>
    <col min="4" max="4" width="12.85546875" customWidth="1"/>
    <col min="5" max="5" width="22.28515625" customWidth="1"/>
    <col min="6" max="6" width="13.28515625" customWidth="1"/>
    <col min="7" max="7" width="19.85546875" style="7" customWidth="1"/>
    <col min="8" max="8" width="12.42578125" style="7" customWidth="1"/>
    <col min="9" max="9" width="12.42578125" customWidth="1"/>
    <col min="13" max="13" width="10.28515625" customWidth="1"/>
    <col min="14" max="14" width="30.85546875" customWidth="1"/>
    <col min="15" max="15" width="4.7109375" customWidth="1"/>
    <col min="16" max="16" width="10.140625" customWidth="1"/>
    <col min="19" max="19" width="9.85546875" customWidth="1"/>
    <col min="20" max="20" width="11.140625" customWidth="1"/>
  </cols>
  <sheetData>
    <row r="1" spans="1:21" ht="26.25" x14ac:dyDescent="0.4">
      <c r="A1" s="196" t="s">
        <v>17</v>
      </c>
      <c r="B1" s="4"/>
      <c r="C1" s="4"/>
      <c r="N1" s="29"/>
      <c r="O1" s="59"/>
      <c r="P1" s="59"/>
      <c r="Q1" s="59"/>
      <c r="R1" s="59"/>
      <c r="S1" s="59"/>
      <c r="T1" s="59"/>
    </row>
    <row r="2" spans="1:21" ht="23.25" x14ac:dyDescent="0.35">
      <c r="A2" s="21"/>
      <c r="B2" s="4"/>
      <c r="C2" s="4"/>
      <c r="N2" s="29"/>
      <c r="O2" s="59"/>
      <c r="P2" s="59"/>
      <c r="Q2" s="59"/>
      <c r="R2" s="59"/>
      <c r="S2" s="59"/>
      <c r="T2" s="59"/>
    </row>
    <row r="3" spans="1:21" s="9" customFormat="1" x14ac:dyDescent="0.2">
      <c r="A3" s="36" t="s">
        <v>9</v>
      </c>
      <c r="B3" s="31" t="s">
        <v>0</v>
      </c>
      <c r="C3" s="31" t="s">
        <v>16</v>
      </c>
      <c r="D3" s="32" t="s">
        <v>10</v>
      </c>
      <c r="E3" s="32" t="s">
        <v>18</v>
      </c>
      <c r="F3" s="32" t="s">
        <v>33</v>
      </c>
      <c r="G3" s="27" t="s">
        <v>4</v>
      </c>
      <c r="H3" s="32" t="s">
        <v>8</v>
      </c>
      <c r="I3" s="298" t="s">
        <v>1</v>
      </c>
      <c r="J3" s="298"/>
      <c r="K3" s="298"/>
      <c r="L3" s="298"/>
      <c r="M3" s="298"/>
      <c r="N3" s="189"/>
      <c r="O3" s="300"/>
      <c r="P3" s="300"/>
      <c r="Q3" s="300"/>
      <c r="R3" s="300"/>
      <c r="S3" s="300"/>
      <c r="T3" s="185"/>
      <c r="U3" s="57"/>
    </row>
    <row r="4" spans="1:21" x14ac:dyDescent="0.2">
      <c r="A4" s="39"/>
      <c r="B4" s="43"/>
      <c r="C4" s="43"/>
      <c r="D4" s="45" t="s">
        <v>5</v>
      </c>
      <c r="E4" s="47"/>
      <c r="F4" s="45" t="s">
        <v>34</v>
      </c>
      <c r="G4" s="48"/>
      <c r="H4" s="47"/>
      <c r="I4" s="25" t="s">
        <v>15</v>
      </c>
      <c r="J4" s="25" t="s">
        <v>13</v>
      </c>
      <c r="K4" s="25" t="s">
        <v>11</v>
      </c>
      <c r="L4" s="25" t="s">
        <v>12</v>
      </c>
      <c r="M4" s="61" t="s">
        <v>14</v>
      </c>
      <c r="N4" s="152"/>
      <c r="O4" s="153"/>
      <c r="P4" s="153"/>
      <c r="Q4" s="186"/>
      <c r="R4" s="186"/>
      <c r="S4" s="153"/>
      <c r="T4" s="153"/>
      <c r="U4" s="59"/>
    </row>
    <row r="5" spans="1:21" x14ac:dyDescent="0.2">
      <c r="A5" s="59"/>
      <c r="B5" s="52"/>
      <c r="C5" s="52"/>
      <c r="D5" s="151"/>
      <c r="E5" s="46"/>
      <c r="F5" s="151"/>
      <c r="G5" s="49"/>
      <c r="H5" s="46"/>
      <c r="I5" s="151"/>
      <c r="J5" s="151"/>
      <c r="K5" s="151"/>
      <c r="L5" s="151"/>
      <c r="M5" s="152"/>
      <c r="N5" s="152"/>
      <c r="O5" s="153"/>
      <c r="P5" s="153"/>
      <c r="Q5" s="186"/>
      <c r="R5" s="186"/>
      <c r="S5" s="153"/>
      <c r="T5" s="153"/>
      <c r="U5" s="59"/>
    </row>
    <row r="6" spans="1:21" x14ac:dyDescent="0.2">
      <c r="A6" s="18" t="s">
        <v>21</v>
      </c>
      <c r="B6" s="52"/>
      <c r="C6" s="52"/>
      <c r="D6" s="151"/>
      <c r="E6" s="46"/>
      <c r="F6" s="151"/>
      <c r="G6" s="49"/>
      <c r="H6" s="46"/>
      <c r="I6" s="151"/>
      <c r="J6" s="151"/>
      <c r="K6" s="151"/>
      <c r="L6" s="151"/>
      <c r="M6" s="152"/>
      <c r="N6" s="152"/>
      <c r="O6" s="153"/>
      <c r="P6" s="153"/>
      <c r="Q6" s="186"/>
      <c r="R6" s="186"/>
      <c r="S6" s="153"/>
      <c r="T6" s="153"/>
      <c r="U6" s="59"/>
    </row>
    <row r="7" spans="1:21" x14ac:dyDescent="0.2">
      <c r="A7" s="2"/>
      <c r="B7" s="44"/>
      <c r="C7" s="44"/>
      <c r="D7" s="46"/>
      <c r="E7" s="154"/>
      <c r="F7" s="46"/>
      <c r="G7" s="49"/>
      <c r="H7" s="46"/>
      <c r="I7" s="51"/>
      <c r="J7" s="52"/>
      <c r="K7" s="52"/>
      <c r="L7" s="52"/>
      <c r="M7" s="29"/>
      <c r="N7" s="29"/>
      <c r="O7" s="191"/>
      <c r="P7" s="59"/>
      <c r="Q7" s="59"/>
      <c r="R7" s="59"/>
      <c r="S7" s="59"/>
      <c r="T7" s="59"/>
      <c r="U7" s="59"/>
    </row>
    <row r="8" spans="1:21" ht="15" x14ac:dyDescent="0.2">
      <c r="B8" s="53" t="s">
        <v>244</v>
      </c>
      <c r="C8" s="245"/>
      <c r="D8" s="150"/>
      <c r="E8" s="155"/>
      <c r="F8" s="14"/>
      <c r="G8" s="52"/>
      <c r="H8" s="110"/>
      <c r="I8" s="14">
        <v>1000</v>
      </c>
      <c r="J8" s="53"/>
      <c r="K8" s="52"/>
      <c r="L8" s="52"/>
      <c r="M8" s="204">
        <f t="shared" ref="M8" si="0">I8+J8+K8+L8</f>
        <v>1000</v>
      </c>
      <c r="N8" s="29"/>
      <c r="O8" s="191"/>
      <c r="P8" s="66"/>
      <c r="Q8" s="66"/>
      <c r="R8" s="66"/>
      <c r="S8" s="66"/>
      <c r="T8" s="192"/>
      <c r="U8" s="59"/>
    </row>
    <row r="9" spans="1:21" ht="15" x14ac:dyDescent="0.2">
      <c r="B9" s="53" t="s">
        <v>245</v>
      </c>
      <c r="C9" s="245"/>
      <c r="D9" s="150"/>
      <c r="E9" s="155"/>
      <c r="F9" s="110"/>
      <c r="G9"/>
      <c r="H9" s="110"/>
      <c r="I9" s="14">
        <v>469</v>
      </c>
      <c r="J9" s="53"/>
      <c r="K9" s="52"/>
      <c r="L9" s="52"/>
      <c r="M9" s="81">
        <f t="shared" ref="M9:M11" si="1">I9+J9-K9+L9</f>
        <v>469</v>
      </c>
      <c r="N9" s="29"/>
      <c r="O9" s="191"/>
      <c r="P9" s="66"/>
      <c r="Q9" s="66"/>
      <c r="R9" s="66"/>
      <c r="S9" s="66"/>
      <c r="T9" s="192"/>
      <c r="U9" s="59"/>
    </row>
    <row r="10" spans="1:21" x14ac:dyDescent="0.2">
      <c r="B10" s="53" t="s">
        <v>246</v>
      </c>
      <c r="C10" s="70"/>
      <c r="D10" s="150"/>
      <c r="E10" s="155"/>
      <c r="F10" s="110"/>
      <c r="G10"/>
      <c r="H10" s="110"/>
      <c r="I10" s="14">
        <v>1670</v>
      </c>
      <c r="J10" s="53"/>
      <c r="K10" s="52"/>
      <c r="L10" s="52"/>
      <c r="M10" s="81">
        <f t="shared" si="1"/>
        <v>1670</v>
      </c>
      <c r="N10" s="29"/>
      <c r="O10" s="191"/>
      <c r="P10" s="66"/>
      <c r="Q10" s="66"/>
      <c r="R10" s="66"/>
      <c r="S10" s="66"/>
      <c r="T10" s="192"/>
      <c r="U10" s="59"/>
    </row>
    <row r="11" spans="1:21" x14ac:dyDescent="0.2">
      <c r="B11" s="53" t="s">
        <v>247</v>
      </c>
      <c r="C11" s="70"/>
      <c r="D11" s="150"/>
      <c r="E11" s="155"/>
      <c r="F11" s="110"/>
      <c r="G11"/>
      <c r="H11" s="110"/>
      <c r="I11" s="14">
        <v>380</v>
      </c>
      <c r="J11" s="53"/>
      <c r="K11" s="52"/>
      <c r="L11" s="52"/>
      <c r="M11" s="81">
        <f t="shared" si="1"/>
        <v>380</v>
      </c>
      <c r="N11" s="29"/>
      <c r="O11" s="191"/>
      <c r="P11" s="66"/>
      <c r="Q11" s="66"/>
      <c r="R11" s="66"/>
      <c r="S11" s="66"/>
      <c r="T11" s="192"/>
      <c r="U11" s="59"/>
    </row>
    <row r="12" spans="1:21" x14ac:dyDescent="0.2">
      <c r="B12" s="53" t="s">
        <v>248</v>
      </c>
      <c r="C12" s="70"/>
      <c r="D12" s="150"/>
      <c r="E12" s="209"/>
      <c r="F12" s="14"/>
      <c r="G12" s="52"/>
      <c r="H12" s="110"/>
      <c r="I12" s="14">
        <v>0</v>
      </c>
      <c r="J12" s="53"/>
      <c r="K12" s="52"/>
      <c r="L12" s="52"/>
      <c r="M12" s="81">
        <f>I12+J12-K12+L12</f>
        <v>0</v>
      </c>
      <c r="N12" s="29"/>
      <c r="O12" s="191"/>
      <c r="P12" s="66"/>
      <c r="Q12" s="66"/>
      <c r="R12" s="66"/>
      <c r="S12" s="66"/>
      <c r="T12" s="192"/>
      <c r="U12" s="59"/>
    </row>
    <row r="13" spans="1:21" x14ac:dyDescent="0.2">
      <c r="B13" s="53" t="s">
        <v>249</v>
      </c>
      <c r="C13" s="70"/>
      <c r="D13" s="150"/>
      <c r="E13" s="155"/>
      <c r="F13" s="110"/>
      <c r="G13"/>
      <c r="H13" s="110"/>
      <c r="I13" s="14">
        <v>0</v>
      </c>
      <c r="J13" s="53"/>
      <c r="K13" s="52"/>
      <c r="L13" s="52"/>
      <c r="M13" s="81">
        <f t="shared" ref="M13:M25" si="2">I13+J13-K13+L13</f>
        <v>0</v>
      </c>
      <c r="N13" s="29"/>
      <c r="O13" s="191"/>
      <c r="P13" s="66"/>
      <c r="Q13" s="66"/>
      <c r="R13" s="66"/>
      <c r="S13" s="66"/>
      <c r="T13" s="192"/>
      <c r="U13" s="59"/>
    </row>
    <row r="14" spans="1:21" x14ac:dyDescent="0.2">
      <c r="B14" s="53" t="s">
        <v>250</v>
      </c>
      <c r="C14" s="70"/>
      <c r="D14" s="150"/>
      <c r="E14" s="155"/>
      <c r="F14" s="14"/>
      <c r="G14" s="52"/>
      <c r="H14" s="110"/>
      <c r="I14" s="14">
        <v>11814</v>
      </c>
      <c r="J14" s="53"/>
      <c r="K14" s="52"/>
      <c r="L14" s="52"/>
      <c r="M14" s="81">
        <f t="shared" si="2"/>
        <v>11814</v>
      </c>
      <c r="N14" s="29"/>
      <c r="O14" s="191"/>
      <c r="P14" s="66"/>
      <c r="Q14" s="66"/>
      <c r="R14" s="66"/>
      <c r="S14" s="66"/>
      <c r="T14" s="192"/>
      <c r="U14" s="59"/>
    </row>
    <row r="15" spans="1:21" x14ac:dyDescent="0.2">
      <c r="B15" s="53" t="s">
        <v>251</v>
      </c>
      <c r="C15" s="113"/>
      <c r="D15" s="169"/>
      <c r="E15" s="155"/>
      <c r="F15" s="110"/>
      <c r="G15"/>
      <c r="H15" s="110"/>
      <c r="I15" s="14">
        <v>659</v>
      </c>
      <c r="J15" s="53"/>
      <c r="K15" s="52"/>
      <c r="L15" s="52"/>
      <c r="M15" s="81">
        <f t="shared" si="2"/>
        <v>659</v>
      </c>
      <c r="N15" s="29"/>
      <c r="O15" s="191"/>
      <c r="P15" s="66"/>
      <c r="Q15" s="66"/>
      <c r="R15" s="66"/>
      <c r="S15" s="66"/>
      <c r="T15" s="192"/>
      <c r="U15" s="59"/>
    </row>
    <row r="16" spans="1:21" x14ac:dyDescent="0.2">
      <c r="B16" s="53" t="s">
        <v>260</v>
      </c>
      <c r="C16" s="113"/>
      <c r="D16" s="169"/>
      <c r="E16" s="155"/>
      <c r="F16" s="110"/>
      <c r="G16"/>
      <c r="H16" s="110"/>
      <c r="I16" s="14">
        <v>993.6</v>
      </c>
      <c r="J16" s="53"/>
      <c r="K16" s="52"/>
      <c r="L16" s="52"/>
      <c r="M16" s="81">
        <f t="shared" si="2"/>
        <v>993.6</v>
      </c>
      <c r="N16" s="29"/>
      <c r="O16" s="191"/>
      <c r="P16" s="66"/>
      <c r="Q16" s="66"/>
      <c r="R16" s="66"/>
      <c r="S16" s="66"/>
      <c r="T16" s="192"/>
      <c r="U16" s="59"/>
    </row>
    <row r="17" spans="1:21" x14ac:dyDescent="0.2">
      <c r="B17" s="53" t="s">
        <v>264</v>
      </c>
      <c r="C17" s="113"/>
      <c r="D17" s="169"/>
      <c r="E17" s="155"/>
      <c r="F17" s="110"/>
      <c r="G17"/>
      <c r="H17" s="110"/>
      <c r="I17" s="14">
        <v>708</v>
      </c>
      <c r="J17" s="53"/>
      <c r="K17" s="52"/>
      <c r="L17" s="52"/>
      <c r="M17" s="81">
        <f t="shared" si="2"/>
        <v>708</v>
      </c>
      <c r="N17" s="29"/>
      <c r="O17" s="191"/>
      <c r="P17" s="66"/>
      <c r="Q17" s="66"/>
      <c r="R17" s="66"/>
      <c r="S17" s="66"/>
      <c r="T17" s="192"/>
      <c r="U17" s="59"/>
    </row>
    <row r="18" spans="1:21" x14ac:dyDescent="0.2">
      <c r="B18" s="53" t="s">
        <v>265</v>
      </c>
      <c r="C18" s="113"/>
      <c r="D18" s="169"/>
      <c r="E18" s="155"/>
      <c r="F18" s="110"/>
      <c r="G18"/>
      <c r="H18" s="110"/>
      <c r="I18" s="14">
        <v>580.66999999999996</v>
      </c>
      <c r="J18" s="53"/>
      <c r="K18" s="52"/>
      <c r="L18" s="52"/>
      <c r="M18" s="81">
        <f t="shared" si="2"/>
        <v>580.66999999999996</v>
      </c>
      <c r="N18" s="29"/>
      <c r="O18" s="191"/>
      <c r="P18" s="66"/>
      <c r="Q18" s="66"/>
      <c r="R18" s="66"/>
      <c r="S18" s="66"/>
      <c r="T18" s="192"/>
      <c r="U18" s="59"/>
    </row>
    <row r="19" spans="1:21" x14ac:dyDescent="0.2">
      <c r="B19" s="53" t="s">
        <v>266</v>
      </c>
      <c r="C19" s="113"/>
      <c r="D19" s="169"/>
      <c r="E19" s="155"/>
      <c r="F19" s="110"/>
      <c r="G19"/>
      <c r="H19" s="110"/>
      <c r="I19" s="14">
        <v>9000</v>
      </c>
      <c r="J19" s="53"/>
      <c r="K19" s="52"/>
      <c r="L19" s="52"/>
      <c r="M19" s="81">
        <f t="shared" si="2"/>
        <v>9000</v>
      </c>
      <c r="N19" s="29"/>
      <c r="O19" s="191"/>
      <c r="P19" s="66"/>
      <c r="Q19" s="66"/>
      <c r="R19" s="66"/>
      <c r="S19" s="66"/>
      <c r="T19" s="192"/>
      <c r="U19" s="59"/>
    </row>
    <row r="20" spans="1:21" x14ac:dyDescent="0.2">
      <c r="B20" s="53"/>
      <c r="C20" s="113"/>
      <c r="D20" s="169"/>
      <c r="E20" s="155"/>
      <c r="F20" s="110"/>
      <c r="G20"/>
      <c r="H20" s="110"/>
      <c r="I20" s="14"/>
      <c r="J20" s="53"/>
      <c r="K20" s="52"/>
      <c r="L20" s="52"/>
      <c r="M20" s="81"/>
      <c r="N20" s="29"/>
      <c r="O20" s="191"/>
      <c r="P20" s="66"/>
      <c r="Q20" s="66"/>
      <c r="R20" s="66"/>
      <c r="S20" s="66"/>
      <c r="T20" s="192"/>
      <c r="U20" s="59"/>
    </row>
    <row r="21" spans="1:21" x14ac:dyDescent="0.2">
      <c r="B21" s="53" t="s">
        <v>268</v>
      </c>
      <c r="C21" s="113"/>
      <c r="D21" s="169"/>
      <c r="E21" s="155"/>
      <c r="F21" s="110"/>
      <c r="G21"/>
      <c r="H21" s="110"/>
      <c r="I21" s="14">
        <v>502.5</v>
      </c>
      <c r="J21" s="53"/>
      <c r="K21" s="52"/>
      <c r="L21" s="52"/>
      <c r="M21" s="81">
        <f t="shared" si="2"/>
        <v>502.5</v>
      </c>
      <c r="N21" s="29"/>
      <c r="O21" s="191"/>
      <c r="P21" s="66"/>
      <c r="Q21" s="66"/>
      <c r="R21" s="66"/>
      <c r="S21" s="66"/>
      <c r="T21" s="192"/>
      <c r="U21" s="59"/>
    </row>
    <row r="22" spans="1:21" x14ac:dyDescent="0.2">
      <c r="B22" s="53" t="s">
        <v>270</v>
      </c>
      <c r="C22" s="113"/>
      <c r="D22" s="169"/>
      <c r="E22" s="155"/>
      <c r="F22" s="110"/>
      <c r="G22"/>
      <c r="H22" s="110"/>
      <c r="I22" s="14">
        <v>2200</v>
      </c>
      <c r="J22" s="53"/>
      <c r="K22" s="52"/>
      <c r="L22" s="52"/>
      <c r="M22" s="81">
        <f t="shared" si="2"/>
        <v>2200</v>
      </c>
      <c r="N22" s="29"/>
      <c r="O22" s="191"/>
      <c r="P22" s="66"/>
      <c r="Q22" s="66"/>
      <c r="R22" s="66"/>
      <c r="S22" s="66"/>
      <c r="T22" s="192"/>
      <c r="U22" s="59"/>
    </row>
    <row r="23" spans="1:21" x14ac:dyDescent="0.2">
      <c r="B23" s="53" t="s">
        <v>272</v>
      </c>
      <c r="C23" s="113"/>
      <c r="D23" s="169"/>
      <c r="E23" s="155"/>
      <c r="F23" s="110"/>
      <c r="G23"/>
      <c r="H23" s="110"/>
      <c r="I23" s="14">
        <v>706</v>
      </c>
      <c r="J23" s="53"/>
      <c r="K23" s="52"/>
      <c r="L23" s="52"/>
      <c r="M23" s="81">
        <f t="shared" si="2"/>
        <v>706</v>
      </c>
      <c r="N23" s="29"/>
      <c r="O23" s="191"/>
      <c r="P23" s="66"/>
      <c r="Q23" s="66"/>
      <c r="R23" s="66"/>
      <c r="S23" s="66"/>
      <c r="T23" s="192"/>
      <c r="U23" s="59"/>
    </row>
    <row r="24" spans="1:21" x14ac:dyDescent="0.2">
      <c r="B24" s="53" t="s">
        <v>275</v>
      </c>
      <c r="C24" s="113"/>
      <c r="D24" s="169"/>
      <c r="E24" s="155"/>
      <c r="F24" s="110"/>
      <c r="G24"/>
      <c r="H24" s="110"/>
      <c r="I24" s="14">
        <v>500</v>
      </c>
      <c r="J24" s="53"/>
      <c r="K24" s="52"/>
      <c r="L24" s="52"/>
      <c r="M24" s="81">
        <f t="shared" si="2"/>
        <v>500</v>
      </c>
      <c r="N24" s="29"/>
      <c r="O24" s="191"/>
      <c r="P24" s="66"/>
      <c r="Q24" s="66"/>
      <c r="R24" s="66"/>
      <c r="S24" s="66"/>
      <c r="T24" s="192"/>
      <c r="U24" s="59"/>
    </row>
    <row r="25" spans="1:21" ht="15" x14ac:dyDescent="0.2">
      <c r="B25" s="245" t="s">
        <v>359</v>
      </c>
      <c r="C25" s="113"/>
      <c r="D25" s="150"/>
      <c r="E25" s="155"/>
      <c r="F25" s="110"/>
      <c r="G25"/>
      <c r="H25" s="110"/>
      <c r="I25" s="14">
        <v>1146.82</v>
      </c>
      <c r="J25" s="81"/>
      <c r="K25" s="52"/>
      <c r="L25" s="52"/>
      <c r="M25" s="81">
        <f t="shared" si="2"/>
        <v>1146.82</v>
      </c>
      <c r="N25" s="29"/>
      <c r="O25" s="191"/>
      <c r="P25" s="66"/>
      <c r="Q25" s="66"/>
      <c r="R25" s="66"/>
      <c r="S25" s="66"/>
      <c r="T25" s="192"/>
      <c r="U25" s="59"/>
    </row>
    <row r="26" spans="1:21" x14ac:dyDescent="0.2">
      <c r="B26" s="53"/>
      <c r="C26" s="70"/>
      <c r="D26" s="113"/>
      <c r="E26" s="113"/>
      <c r="F26" s="113"/>
      <c r="G26" s="111"/>
      <c r="H26" s="110"/>
      <c r="J26" s="53"/>
      <c r="K26" s="52"/>
      <c r="L26" s="52"/>
      <c r="M26" s="81"/>
      <c r="N26" s="29"/>
      <c r="O26" s="191"/>
      <c r="P26" s="66"/>
      <c r="Q26" s="66"/>
      <c r="R26" s="66"/>
      <c r="S26" s="66"/>
      <c r="T26" s="192"/>
      <c r="U26" s="59"/>
    </row>
    <row r="27" spans="1:21" ht="13.5" thickBot="1" x14ac:dyDescent="0.25">
      <c r="B27" s="113"/>
      <c r="C27" s="70"/>
      <c r="D27" s="110"/>
      <c r="E27" s="110"/>
      <c r="F27" s="78">
        <f>SUM(F8:F26)</f>
        <v>0</v>
      </c>
      <c r="G27" s="111"/>
      <c r="H27" s="110"/>
      <c r="I27" s="115">
        <f>SUM(I8:I26)</f>
        <v>32329.589999999997</v>
      </c>
      <c r="J27" s="115">
        <f>SUM(J8:J26)</f>
        <v>0</v>
      </c>
      <c r="K27" s="115">
        <f>SUM(K8:K26)</f>
        <v>0</v>
      </c>
      <c r="L27" s="115">
        <f>SUM(L8:L26)</f>
        <v>0</v>
      </c>
      <c r="M27" s="190">
        <f>SUM(M8:M26)</f>
        <v>32329.589999999997</v>
      </c>
      <c r="N27" s="29"/>
      <c r="O27" s="191"/>
      <c r="P27" s="66"/>
      <c r="Q27" s="66"/>
      <c r="R27" s="66"/>
      <c r="S27" s="66"/>
      <c r="T27" s="66"/>
      <c r="U27" s="59"/>
    </row>
    <row r="28" spans="1:21" ht="13.5" thickTop="1" x14ac:dyDescent="0.2">
      <c r="A28" s="156" t="s">
        <v>19</v>
      </c>
      <c r="B28" s="113"/>
      <c r="C28" s="70"/>
      <c r="D28" s="275"/>
      <c r="E28" s="110"/>
      <c r="F28" s="62"/>
      <c r="G28" s="275"/>
      <c r="H28" s="110"/>
      <c r="I28" s="276"/>
      <c r="J28" s="112"/>
      <c r="K28" s="112"/>
      <c r="L28" s="112"/>
      <c r="M28" s="277"/>
      <c r="N28" s="29"/>
      <c r="O28" s="191"/>
      <c r="P28" s="66"/>
      <c r="Q28" s="66"/>
      <c r="R28" s="66"/>
      <c r="S28" s="66"/>
      <c r="T28" s="66"/>
      <c r="U28" s="59"/>
    </row>
    <row r="29" spans="1:21" x14ac:dyDescent="0.2">
      <c r="A29" s="109"/>
      <c r="B29" s="53" t="s">
        <v>252</v>
      </c>
      <c r="C29" s="113"/>
      <c r="D29" s="150"/>
      <c r="E29" s="155"/>
      <c r="F29" s="110"/>
      <c r="G29"/>
      <c r="H29" s="110"/>
      <c r="I29" s="14">
        <v>2100</v>
      </c>
      <c r="J29" s="53"/>
      <c r="K29" s="52"/>
      <c r="L29" s="52"/>
      <c r="M29" s="81">
        <f t="shared" ref="M29:M30" si="3">I29+J29-K29+L29</f>
        <v>2100</v>
      </c>
      <c r="N29" s="29"/>
      <c r="O29" s="191"/>
      <c r="P29" s="66"/>
      <c r="Q29" s="66"/>
      <c r="R29" s="66"/>
      <c r="S29" s="66"/>
      <c r="T29" s="192"/>
      <c r="U29" s="59"/>
    </row>
    <row r="30" spans="1:21" x14ac:dyDescent="0.2">
      <c r="B30" s="53" t="s">
        <v>253</v>
      </c>
      <c r="C30" s="70"/>
      <c r="D30" s="150"/>
      <c r="E30" s="155"/>
      <c r="F30" s="110"/>
      <c r="G30"/>
      <c r="H30" s="110"/>
      <c r="I30" s="14">
        <v>526</v>
      </c>
      <c r="J30" s="53"/>
      <c r="K30" s="52"/>
      <c r="L30" s="52"/>
      <c r="M30" s="81">
        <f t="shared" si="3"/>
        <v>526</v>
      </c>
      <c r="N30" s="29"/>
      <c r="O30" s="191"/>
      <c r="P30" s="66"/>
      <c r="Q30" s="66"/>
      <c r="R30" s="66"/>
      <c r="S30" s="66"/>
      <c r="T30" s="192"/>
      <c r="U30" s="59"/>
    </row>
    <row r="31" spans="1:21" x14ac:dyDescent="0.2">
      <c r="B31" s="53" t="s">
        <v>273</v>
      </c>
      <c r="C31" s="113"/>
      <c r="D31" s="169"/>
      <c r="E31" s="155"/>
      <c r="F31" s="110"/>
      <c r="G31"/>
      <c r="H31" s="110"/>
      <c r="I31" s="14">
        <v>3612</v>
      </c>
      <c r="J31" s="53"/>
      <c r="K31" s="52"/>
      <c r="L31" s="52"/>
      <c r="M31" s="81">
        <f>I31+J31-K31+L31</f>
        <v>3612</v>
      </c>
      <c r="N31" s="29"/>
      <c r="O31" s="191"/>
      <c r="P31" s="66"/>
      <c r="Q31" s="66"/>
      <c r="R31" s="66"/>
      <c r="S31" s="66"/>
      <c r="T31" s="192"/>
      <c r="U31" s="59"/>
    </row>
    <row r="32" spans="1:21" x14ac:dyDescent="0.2">
      <c r="B32" s="53" t="s">
        <v>274</v>
      </c>
      <c r="C32" s="113"/>
      <c r="D32" s="169"/>
      <c r="E32" s="155"/>
      <c r="F32" s="110"/>
      <c r="G32"/>
      <c r="H32" s="110"/>
      <c r="I32" s="14">
        <v>1580</v>
      </c>
      <c r="J32" s="53"/>
      <c r="K32" s="52"/>
      <c r="L32" s="52"/>
      <c r="M32" s="81">
        <f>I32+J32-K32+L32</f>
        <v>1580</v>
      </c>
      <c r="N32" s="29"/>
      <c r="O32" s="191"/>
      <c r="P32" s="66"/>
      <c r="Q32" s="66"/>
      <c r="R32" s="66"/>
      <c r="S32" s="66"/>
      <c r="T32" s="192"/>
      <c r="U32" s="59"/>
    </row>
    <row r="33" spans="1:21" x14ac:dyDescent="0.2">
      <c r="B33" s="53" t="s">
        <v>276</v>
      </c>
      <c r="C33" s="113"/>
      <c r="D33" s="169"/>
      <c r="E33" s="155"/>
      <c r="F33" s="110"/>
      <c r="G33"/>
      <c r="H33" s="110"/>
      <c r="I33" s="14">
        <v>5703</v>
      </c>
      <c r="J33" s="53"/>
      <c r="K33" s="52"/>
      <c r="L33" s="52"/>
      <c r="M33" s="81">
        <f t="shared" ref="M33:M34" si="4">I33+J33-K33+L33</f>
        <v>5703</v>
      </c>
      <c r="N33" s="29"/>
      <c r="O33" s="191"/>
      <c r="P33" s="66"/>
      <c r="Q33" s="66"/>
      <c r="R33" s="66"/>
      <c r="S33" s="66"/>
      <c r="T33" s="192"/>
      <c r="U33" s="59"/>
    </row>
    <row r="34" spans="1:21" x14ac:dyDescent="0.2">
      <c r="B34" s="53" t="s">
        <v>267</v>
      </c>
      <c r="C34" s="113"/>
      <c r="D34" s="169"/>
      <c r="E34" s="155"/>
      <c r="F34" s="110"/>
      <c r="G34"/>
      <c r="H34" s="110"/>
      <c r="I34" s="14">
        <v>5679.2</v>
      </c>
      <c r="J34" s="53"/>
      <c r="K34" s="52"/>
      <c r="L34" s="52"/>
      <c r="M34" s="81">
        <f t="shared" si="4"/>
        <v>5679.2</v>
      </c>
      <c r="N34" s="29"/>
      <c r="O34" s="191"/>
      <c r="P34" s="66"/>
      <c r="Q34" s="66"/>
      <c r="R34" s="66"/>
      <c r="S34" s="66"/>
      <c r="T34" s="192"/>
      <c r="U34" s="59"/>
    </row>
    <row r="35" spans="1:21" x14ac:dyDescent="0.2">
      <c r="B35" s="53"/>
      <c r="C35" s="70"/>
      <c r="D35" s="150"/>
      <c r="E35" s="155"/>
      <c r="F35" s="110"/>
      <c r="G35" s="227"/>
      <c r="H35" s="110"/>
      <c r="I35" s="14"/>
      <c r="J35" s="62"/>
      <c r="K35" s="52"/>
      <c r="L35" s="52"/>
      <c r="M35" s="81">
        <f t="shared" ref="M35:M37" si="5">I35+J35+K35+L35</f>
        <v>0</v>
      </c>
      <c r="N35" s="29"/>
      <c r="O35" s="191"/>
      <c r="P35" s="66"/>
      <c r="Q35" s="66"/>
      <c r="R35" s="66"/>
      <c r="S35" s="66"/>
      <c r="T35" s="192"/>
      <c r="U35" s="59"/>
    </row>
    <row r="36" spans="1:21" x14ac:dyDescent="0.2">
      <c r="B36" s="53"/>
      <c r="C36" s="70"/>
      <c r="D36" s="150"/>
      <c r="E36" s="155"/>
      <c r="F36" s="110"/>
      <c r="G36"/>
      <c r="H36" s="110"/>
      <c r="I36" s="14"/>
      <c r="J36" s="62"/>
      <c r="K36" s="52"/>
      <c r="L36" s="52"/>
      <c r="M36" s="81">
        <f t="shared" si="5"/>
        <v>0</v>
      </c>
      <c r="N36" s="29"/>
      <c r="O36" s="191"/>
      <c r="P36" s="66"/>
      <c r="Q36" s="66"/>
      <c r="R36" s="66"/>
      <c r="S36" s="66"/>
      <c r="T36" s="192"/>
      <c r="U36" s="59"/>
    </row>
    <row r="37" spans="1:21" x14ac:dyDescent="0.2">
      <c r="B37" s="53"/>
      <c r="C37" s="70"/>
      <c r="D37" s="150"/>
      <c r="E37" s="155"/>
      <c r="F37" s="110"/>
      <c r="G37" s="111"/>
      <c r="H37" s="110"/>
      <c r="I37" s="14"/>
      <c r="J37" s="53"/>
      <c r="K37" s="52"/>
      <c r="L37" s="52"/>
      <c r="M37" s="81">
        <f t="shared" si="5"/>
        <v>0</v>
      </c>
      <c r="N37" s="29"/>
      <c r="O37" s="191"/>
      <c r="P37" s="66"/>
      <c r="Q37" s="66"/>
      <c r="R37" s="66"/>
      <c r="S37" s="66"/>
      <c r="T37" s="192"/>
      <c r="U37" s="59"/>
    </row>
    <row r="38" spans="1:21" ht="13.5" thickBot="1" x14ac:dyDescent="0.25">
      <c r="A38" s="19"/>
      <c r="B38" s="53"/>
      <c r="C38" s="70"/>
      <c r="D38" s="150"/>
      <c r="E38" s="155"/>
      <c r="F38" s="110"/>
      <c r="G38" s="111"/>
      <c r="H38" s="110"/>
      <c r="I38" s="108">
        <f>SUM(I29:I37)</f>
        <v>19200.2</v>
      </c>
      <c r="J38" s="108">
        <f>SUM(J30:J37)</f>
        <v>0</v>
      </c>
      <c r="K38" s="108">
        <f>SUM(K30:K37)</f>
        <v>0</v>
      </c>
      <c r="L38" s="108">
        <f>SUM(L30:L37)</f>
        <v>0</v>
      </c>
      <c r="M38" s="108">
        <f>SUM(M29:M37)</f>
        <v>19200.2</v>
      </c>
      <c r="N38" s="29"/>
      <c r="O38" s="191"/>
      <c r="P38" s="66"/>
      <c r="Q38" s="66"/>
      <c r="R38" s="66"/>
      <c r="S38" s="66"/>
      <c r="T38" s="192"/>
      <c r="U38" s="59"/>
    </row>
    <row r="39" spans="1:21" x14ac:dyDescent="0.2">
      <c r="B39" s="53"/>
      <c r="C39" s="70"/>
      <c r="D39" s="169"/>
      <c r="E39" s="155"/>
      <c r="F39" s="110"/>
      <c r="G39" s="174"/>
      <c r="H39" s="110"/>
      <c r="I39" s="14"/>
      <c r="J39" s="62"/>
      <c r="K39" s="52"/>
      <c r="L39" s="52"/>
      <c r="M39" s="81"/>
      <c r="N39" s="29"/>
      <c r="O39" s="191"/>
      <c r="P39" s="66"/>
      <c r="Q39" s="66"/>
      <c r="R39" s="66"/>
      <c r="S39" s="66"/>
      <c r="T39" s="192"/>
      <c r="U39" s="59"/>
    </row>
    <row r="40" spans="1:21" s="19" customFormat="1" x14ac:dyDescent="0.2">
      <c r="A40" s="19" t="s">
        <v>349</v>
      </c>
      <c r="B40" s="80"/>
      <c r="C40" s="221"/>
      <c r="D40" s="285"/>
      <c r="E40" s="286"/>
      <c r="F40" s="287"/>
      <c r="G40" s="288"/>
      <c r="H40" s="287"/>
      <c r="I40" s="289"/>
      <c r="J40" s="290"/>
      <c r="K40" s="80"/>
      <c r="L40" s="80"/>
      <c r="M40" s="291"/>
      <c r="N40" s="292"/>
      <c r="O40" s="293"/>
      <c r="P40" s="294"/>
      <c r="Q40" s="294"/>
      <c r="R40" s="294"/>
      <c r="S40" s="294"/>
      <c r="T40" s="295"/>
      <c r="U40" s="18"/>
    </row>
    <row r="41" spans="1:21" x14ac:dyDescent="0.2">
      <c r="B41" s="53" t="s">
        <v>350</v>
      </c>
      <c r="C41" s="70"/>
      <c r="D41" s="169"/>
      <c r="E41" s="155"/>
      <c r="F41" s="110"/>
      <c r="G41" s="174"/>
      <c r="H41" s="110"/>
      <c r="I41" s="14">
        <v>9000</v>
      </c>
      <c r="J41" s="62"/>
      <c r="K41" s="52"/>
      <c r="L41" s="52"/>
      <c r="M41" s="81">
        <f t="shared" ref="M41:M42" si="6">I41+J41-K41+L41</f>
        <v>9000</v>
      </c>
      <c r="N41" s="29"/>
      <c r="O41" s="191"/>
      <c r="P41" s="66"/>
      <c r="Q41" s="66"/>
      <c r="R41" s="66"/>
      <c r="S41" s="66"/>
      <c r="T41" s="192"/>
      <c r="U41" s="59"/>
    </row>
    <row r="42" spans="1:21" x14ac:dyDescent="0.2">
      <c r="B42" s="53" t="s">
        <v>25</v>
      </c>
      <c r="C42" s="70"/>
      <c r="D42" s="169"/>
      <c r="E42" s="155"/>
      <c r="F42" s="110"/>
      <c r="G42" s="174"/>
      <c r="H42" s="110"/>
      <c r="I42" s="14">
        <v>7000</v>
      </c>
      <c r="J42" s="62"/>
      <c r="K42" s="52"/>
      <c r="L42" s="52"/>
      <c r="M42" s="81">
        <f t="shared" si="6"/>
        <v>7000</v>
      </c>
      <c r="N42" s="29"/>
      <c r="O42" s="191"/>
      <c r="P42" s="66"/>
      <c r="Q42" s="66"/>
      <c r="R42" s="66"/>
      <c r="S42" s="66"/>
      <c r="T42" s="192"/>
      <c r="U42" s="59"/>
    </row>
    <row r="43" spans="1:21" x14ac:dyDescent="0.2">
      <c r="B43" s="53"/>
      <c r="C43" s="70"/>
      <c r="D43" s="169"/>
      <c r="E43" s="155"/>
      <c r="F43" s="110"/>
      <c r="G43" s="174"/>
      <c r="H43" s="110"/>
      <c r="I43" s="14"/>
      <c r="J43" s="62"/>
      <c r="K43" s="52"/>
      <c r="L43" s="52"/>
      <c r="M43" s="81"/>
      <c r="N43" s="29"/>
      <c r="O43" s="191"/>
      <c r="P43" s="66"/>
      <c r="Q43" s="66"/>
      <c r="R43" s="66"/>
      <c r="S43" s="66"/>
      <c r="T43" s="192"/>
      <c r="U43" s="59"/>
    </row>
    <row r="44" spans="1:21" ht="13.5" thickBot="1" x14ac:dyDescent="0.25">
      <c r="B44" s="53"/>
      <c r="C44" s="70"/>
      <c r="D44" s="169"/>
      <c r="E44" s="155"/>
      <c r="F44" s="110"/>
      <c r="G44" s="174"/>
      <c r="H44" s="110"/>
      <c r="I44" s="108">
        <f>SUM(I41:I43)</f>
        <v>16000</v>
      </c>
      <c r="J44" s="108">
        <f t="shared" ref="J44:M44" si="7">SUM(J41:J43)</f>
        <v>0</v>
      </c>
      <c r="K44" s="108">
        <f t="shared" si="7"/>
        <v>0</v>
      </c>
      <c r="L44" s="108">
        <f t="shared" si="7"/>
        <v>0</v>
      </c>
      <c r="M44" s="108">
        <f t="shared" si="7"/>
        <v>16000</v>
      </c>
      <c r="N44" s="29"/>
      <c r="O44" s="191"/>
      <c r="P44" s="66"/>
      <c r="Q44" s="66"/>
      <c r="R44" s="66"/>
      <c r="S44" s="66"/>
      <c r="T44" s="192"/>
      <c r="U44" s="59"/>
    </row>
    <row r="45" spans="1:21" x14ac:dyDescent="0.2">
      <c r="B45" s="53"/>
      <c r="C45" s="70"/>
      <c r="D45" s="169"/>
      <c r="E45" s="155"/>
      <c r="F45" s="110"/>
      <c r="G45" s="174"/>
      <c r="H45" s="110"/>
      <c r="I45" s="14"/>
      <c r="J45" s="62"/>
      <c r="K45" s="52"/>
      <c r="L45" s="52"/>
      <c r="M45" s="81"/>
      <c r="N45" s="29"/>
      <c r="O45" s="191"/>
      <c r="P45" s="66"/>
      <c r="Q45" s="66"/>
      <c r="R45" s="66"/>
      <c r="S45" s="66"/>
      <c r="T45" s="192"/>
      <c r="U45" s="59"/>
    </row>
    <row r="46" spans="1:21" x14ac:dyDescent="0.2">
      <c r="B46" s="53"/>
      <c r="C46" s="70"/>
      <c r="D46" s="169"/>
      <c r="E46" s="155"/>
      <c r="F46" s="110"/>
      <c r="G46" s="174"/>
      <c r="H46" s="110"/>
      <c r="I46" s="14"/>
      <c r="J46" s="62"/>
      <c r="K46" s="52"/>
      <c r="L46" s="52"/>
      <c r="M46" s="81"/>
      <c r="N46" s="29"/>
      <c r="O46" s="191"/>
      <c r="P46" s="66"/>
      <c r="Q46" s="66"/>
      <c r="R46" s="66"/>
      <c r="S46" s="66"/>
      <c r="T46" s="192"/>
      <c r="U46" s="59"/>
    </row>
    <row r="47" spans="1:21" x14ac:dyDescent="0.2">
      <c r="B47" s="53"/>
      <c r="C47" s="70"/>
      <c r="D47" s="169"/>
      <c r="E47" s="155"/>
      <c r="F47" s="110"/>
      <c r="G47" s="174"/>
      <c r="H47" s="110"/>
      <c r="I47" s="14"/>
      <c r="J47" s="62"/>
      <c r="K47" s="52"/>
      <c r="L47" s="52"/>
      <c r="M47" s="81"/>
      <c r="N47" s="29"/>
      <c r="O47" s="191"/>
      <c r="P47" s="66"/>
      <c r="Q47" s="66"/>
      <c r="R47" s="66"/>
      <c r="S47" s="66"/>
      <c r="T47" s="192"/>
      <c r="U47" s="59"/>
    </row>
    <row r="48" spans="1:21" x14ac:dyDescent="0.2">
      <c r="B48" s="53"/>
      <c r="C48" s="70"/>
      <c r="D48" s="169"/>
      <c r="E48" s="155"/>
      <c r="F48" s="110"/>
      <c r="G48" s="174"/>
      <c r="H48" s="110"/>
      <c r="I48" s="14"/>
      <c r="J48" s="62"/>
      <c r="K48" s="52"/>
      <c r="L48" s="52"/>
      <c r="M48" s="81"/>
      <c r="N48" s="29"/>
      <c r="O48" s="191"/>
      <c r="P48" s="66"/>
      <c r="Q48" s="66"/>
      <c r="R48" s="66"/>
      <c r="S48" s="66"/>
      <c r="T48" s="192"/>
      <c r="U48" s="59"/>
    </row>
    <row r="49" spans="1:21" x14ac:dyDescent="0.2">
      <c r="A49" s="19" t="s">
        <v>30</v>
      </c>
      <c r="B49" s="53"/>
      <c r="C49" s="70"/>
      <c r="D49" s="169"/>
      <c r="E49" s="155"/>
      <c r="F49" s="110"/>
      <c r="G49" s="174"/>
      <c r="H49" s="110"/>
      <c r="I49" s="14"/>
      <c r="J49" s="62"/>
      <c r="K49" s="52"/>
      <c r="L49" s="52"/>
      <c r="M49" s="81">
        <f>I49+J49+K49+L49</f>
        <v>0</v>
      </c>
      <c r="N49" s="29"/>
      <c r="O49" s="191"/>
      <c r="P49" s="66"/>
      <c r="Q49" s="66"/>
      <c r="R49" s="66"/>
      <c r="S49" s="66"/>
      <c r="T49" s="192"/>
      <c r="U49" s="59"/>
    </row>
    <row r="50" spans="1:21" ht="11.25" customHeight="1" x14ac:dyDescent="0.2">
      <c r="A50" s="184"/>
      <c r="B50" s="53" t="s">
        <v>254</v>
      </c>
      <c r="C50" s="113"/>
      <c r="D50" s="113"/>
      <c r="E50" s="225"/>
      <c r="F50" s="113"/>
      <c r="G50" s="111"/>
      <c r="H50" s="277"/>
      <c r="I50" s="112">
        <v>353.9</v>
      </c>
      <c r="J50" s="53"/>
      <c r="K50" s="52"/>
      <c r="L50" s="52"/>
      <c r="M50" s="81">
        <f t="shared" ref="M50:M61" si="8">I50+J50-K50+L50</f>
        <v>353.9</v>
      </c>
      <c r="N50" s="29"/>
      <c r="O50" s="191"/>
      <c r="P50" s="66"/>
      <c r="Q50" s="66"/>
      <c r="R50" s="66"/>
      <c r="S50" s="66"/>
      <c r="T50" s="192"/>
      <c r="U50" s="59"/>
    </row>
    <row r="51" spans="1:21" ht="12" customHeight="1" x14ac:dyDescent="0.2">
      <c r="A51" s="184"/>
      <c r="B51" s="53" t="s">
        <v>255</v>
      </c>
      <c r="C51" s="113"/>
      <c r="D51" s="113"/>
      <c r="E51" s="225"/>
      <c r="F51" s="113"/>
      <c r="G51" s="111"/>
      <c r="H51" s="277"/>
      <c r="I51" s="112">
        <v>300</v>
      </c>
      <c r="J51" s="53"/>
      <c r="K51" s="52"/>
      <c r="L51" s="52"/>
      <c r="M51" s="81">
        <f t="shared" si="8"/>
        <v>300</v>
      </c>
      <c r="N51" s="29"/>
      <c r="O51" s="191"/>
      <c r="P51" s="66"/>
      <c r="Q51" s="66"/>
      <c r="R51" s="66"/>
      <c r="S51" s="66"/>
      <c r="T51" s="192"/>
      <c r="U51" s="59"/>
    </row>
    <row r="52" spans="1:21" ht="12" customHeight="1" x14ac:dyDescent="0.2">
      <c r="A52" s="184"/>
      <c r="B52" s="53" t="s">
        <v>256</v>
      </c>
      <c r="C52" s="113"/>
      <c r="D52" s="113"/>
      <c r="E52" s="225"/>
      <c r="F52" s="113"/>
      <c r="G52" s="111"/>
      <c r="H52" s="277"/>
      <c r="I52" s="112">
        <v>400</v>
      </c>
      <c r="J52" s="53"/>
      <c r="K52" s="52"/>
      <c r="L52" s="52"/>
      <c r="M52" s="81">
        <f t="shared" si="8"/>
        <v>400</v>
      </c>
      <c r="N52" s="29"/>
      <c r="O52" s="191"/>
      <c r="P52" s="66"/>
      <c r="Q52" s="66"/>
      <c r="R52" s="66"/>
      <c r="S52" s="66"/>
      <c r="T52" s="192"/>
      <c r="U52" s="59"/>
    </row>
    <row r="53" spans="1:21" ht="12" customHeight="1" x14ac:dyDescent="0.2">
      <c r="A53" s="184"/>
      <c r="B53" s="53" t="s">
        <v>257</v>
      </c>
      <c r="C53" s="113"/>
      <c r="D53" s="113"/>
      <c r="E53" s="225"/>
      <c r="F53" s="113"/>
      <c r="G53" s="111"/>
      <c r="H53" s="277"/>
      <c r="I53" s="112">
        <v>350</v>
      </c>
      <c r="J53" s="53"/>
      <c r="K53" s="52"/>
      <c r="L53" s="52"/>
      <c r="M53" s="81">
        <f t="shared" si="8"/>
        <v>350</v>
      </c>
      <c r="N53" s="29"/>
      <c r="O53" s="191"/>
      <c r="P53" s="66"/>
      <c r="Q53" s="66"/>
      <c r="R53" s="66"/>
      <c r="S53" s="66"/>
      <c r="T53" s="192"/>
      <c r="U53" s="59"/>
    </row>
    <row r="54" spans="1:21" ht="12" customHeight="1" x14ac:dyDescent="0.2">
      <c r="A54" s="184"/>
      <c r="B54" s="53" t="s">
        <v>258</v>
      </c>
      <c r="C54" s="113"/>
      <c r="D54" s="113"/>
      <c r="E54" s="225"/>
      <c r="F54" s="113"/>
      <c r="G54" s="111"/>
      <c r="H54" s="277"/>
      <c r="I54" s="112">
        <v>300</v>
      </c>
      <c r="J54" s="53"/>
      <c r="K54" s="52"/>
      <c r="L54" s="52"/>
      <c r="M54" s="81">
        <f t="shared" si="8"/>
        <v>300</v>
      </c>
      <c r="N54" s="29"/>
      <c r="O54" s="191"/>
      <c r="P54" s="66"/>
      <c r="Q54" s="66"/>
      <c r="R54" s="66"/>
      <c r="S54" s="66"/>
      <c r="T54" s="192"/>
      <c r="U54" s="59"/>
    </row>
    <row r="55" spans="1:21" ht="12" customHeight="1" x14ac:dyDescent="0.2">
      <c r="A55" s="184"/>
      <c r="B55" s="53" t="s">
        <v>259</v>
      </c>
      <c r="C55" s="113"/>
      <c r="D55" s="113"/>
      <c r="E55" s="225"/>
      <c r="F55" s="113"/>
      <c r="G55" s="111"/>
      <c r="H55" s="277"/>
      <c r="I55" s="112">
        <v>150</v>
      </c>
      <c r="J55" s="53"/>
      <c r="K55" s="52"/>
      <c r="L55" s="52"/>
      <c r="M55" s="81">
        <f t="shared" si="8"/>
        <v>150</v>
      </c>
      <c r="N55" s="29"/>
      <c r="O55" s="191"/>
      <c r="P55" s="66"/>
      <c r="Q55" s="66"/>
      <c r="R55" s="66"/>
      <c r="S55" s="66"/>
      <c r="T55" s="192"/>
      <c r="U55" s="59"/>
    </row>
    <row r="56" spans="1:21" ht="12" customHeight="1" x14ac:dyDescent="0.2">
      <c r="A56" s="184"/>
      <c r="B56" s="53" t="s">
        <v>261</v>
      </c>
      <c r="C56" s="113"/>
      <c r="D56" s="113"/>
      <c r="E56" s="225"/>
      <c r="F56" s="113"/>
      <c r="G56" s="111"/>
      <c r="H56" s="277"/>
      <c r="I56" s="112">
        <v>170</v>
      </c>
      <c r="J56" s="53"/>
      <c r="K56" s="52"/>
      <c r="L56" s="52"/>
      <c r="M56" s="81">
        <f t="shared" si="8"/>
        <v>170</v>
      </c>
      <c r="N56" s="29"/>
      <c r="O56" s="191"/>
      <c r="P56" s="66"/>
      <c r="Q56" s="66"/>
      <c r="R56" s="66"/>
      <c r="S56" s="66"/>
      <c r="T56" s="192"/>
      <c r="U56" s="59"/>
    </row>
    <row r="57" spans="1:21" ht="12" customHeight="1" x14ac:dyDescent="0.2">
      <c r="A57" s="184"/>
      <c r="B57" s="53" t="s">
        <v>262</v>
      </c>
      <c r="C57" s="113"/>
      <c r="D57" s="113"/>
      <c r="E57" s="225"/>
      <c r="F57" s="113"/>
      <c r="G57" s="111"/>
      <c r="H57" s="277"/>
      <c r="I57" s="112">
        <v>400</v>
      </c>
      <c r="J57" s="53"/>
      <c r="K57" s="52"/>
      <c r="L57" s="52"/>
      <c r="M57" s="81">
        <f t="shared" si="8"/>
        <v>400</v>
      </c>
      <c r="N57" s="29"/>
      <c r="O57" s="191"/>
      <c r="P57" s="66"/>
      <c r="Q57" s="66"/>
      <c r="R57" s="66"/>
      <c r="S57" s="66"/>
      <c r="T57" s="192"/>
      <c r="U57" s="59"/>
    </row>
    <row r="58" spans="1:21" ht="12" customHeight="1" x14ac:dyDescent="0.2">
      <c r="A58" s="184"/>
      <c r="B58" s="53" t="s">
        <v>263</v>
      </c>
      <c r="C58" s="113"/>
      <c r="D58" s="113"/>
      <c r="E58" s="225"/>
      <c r="F58" s="113"/>
      <c r="G58" s="111"/>
      <c r="H58" s="277"/>
      <c r="I58" s="112">
        <v>170</v>
      </c>
      <c r="J58" s="53"/>
      <c r="K58" s="52"/>
      <c r="L58" s="52"/>
      <c r="M58" s="81">
        <f t="shared" si="8"/>
        <v>170</v>
      </c>
      <c r="N58" s="29"/>
      <c r="O58" s="191"/>
      <c r="P58" s="66"/>
      <c r="Q58" s="66"/>
      <c r="R58" s="66"/>
      <c r="S58" s="66"/>
      <c r="T58" s="192"/>
      <c r="U58" s="59"/>
    </row>
    <row r="59" spans="1:21" ht="12" customHeight="1" x14ac:dyDescent="0.2">
      <c r="A59" s="184"/>
      <c r="B59" s="53" t="s">
        <v>269</v>
      </c>
      <c r="C59" s="113"/>
      <c r="D59" s="113"/>
      <c r="E59" s="225"/>
      <c r="F59" s="113"/>
      <c r="G59" s="111"/>
      <c r="H59" s="277"/>
      <c r="I59" s="112">
        <v>81.56</v>
      </c>
      <c r="J59" s="53"/>
      <c r="K59" s="52"/>
      <c r="L59" s="52"/>
      <c r="M59" s="81">
        <f t="shared" si="8"/>
        <v>81.56</v>
      </c>
      <c r="N59" s="29"/>
      <c r="O59" s="191"/>
      <c r="P59" s="66"/>
      <c r="Q59" s="66"/>
      <c r="R59" s="66"/>
      <c r="S59" s="66"/>
      <c r="T59" s="192"/>
      <c r="U59" s="59"/>
    </row>
    <row r="60" spans="1:21" ht="12" customHeight="1" x14ac:dyDescent="0.2">
      <c r="A60" s="184"/>
      <c r="B60" s="53" t="s">
        <v>271</v>
      </c>
      <c r="C60" s="113"/>
      <c r="D60" s="113"/>
      <c r="E60" s="225"/>
      <c r="F60" s="113"/>
      <c r="G60" s="111"/>
      <c r="H60" s="277"/>
      <c r="I60" s="112">
        <v>200</v>
      </c>
      <c r="J60" s="53"/>
      <c r="K60" s="52"/>
      <c r="L60" s="52"/>
      <c r="M60" s="81">
        <f t="shared" si="8"/>
        <v>200</v>
      </c>
      <c r="N60" s="29"/>
      <c r="O60" s="191"/>
      <c r="P60" s="66"/>
      <c r="Q60" s="66"/>
      <c r="R60" s="66"/>
      <c r="S60" s="66"/>
      <c r="T60" s="192"/>
      <c r="U60" s="59"/>
    </row>
    <row r="61" spans="1:21" x14ac:dyDescent="0.2">
      <c r="A61" s="184"/>
      <c r="B61" s="53"/>
      <c r="C61" s="113"/>
      <c r="D61" s="113"/>
      <c r="E61" s="110"/>
      <c r="F61" s="113"/>
      <c r="G61" s="111"/>
      <c r="H61" s="110"/>
      <c r="I61" s="112"/>
      <c r="J61" s="53"/>
      <c r="K61" s="52"/>
      <c r="L61" s="52"/>
      <c r="M61" s="81">
        <f t="shared" si="8"/>
        <v>0</v>
      </c>
      <c r="N61" s="29"/>
      <c r="O61" s="191"/>
      <c r="P61" s="66"/>
      <c r="Q61" s="66"/>
      <c r="R61" s="66"/>
      <c r="S61" s="66"/>
      <c r="T61" s="192"/>
      <c r="U61" s="59"/>
    </row>
    <row r="62" spans="1:21" ht="13.5" thickBot="1" x14ac:dyDescent="0.25">
      <c r="A62" s="184"/>
      <c r="B62" s="113"/>
      <c r="C62" s="113"/>
      <c r="D62" s="113"/>
      <c r="E62" s="110"/>
      <c r="F62" s="231">
        <f>SUM(F50:F61)</f>
        <v>0</v>
      </c>
      <c r="G62" s="111"/>
      <c r="H62" s="110"/>
      <c r="I62" s="73">
        <f>SUM(I50:I61)</f>
        <v>2875.46</v>
      </c>
      <c r="J62" s="73">
        <f>SUM(J50:J61)</f>
        <v>0</v>
      </c>
      <c r="K62" s="73">
        <f>SUM(K50:K61)</f>
        <v>0</v>
      </c>
      <c r="L62" s="73">
        <f>SUM(L50:L61)</f>
        <v>0</v>
      </c>
      <c r="M62" s="73">
        <f>SUM(M49:M61)</f>
        <v>2875.46</v>
      </c>
      <c r="N62" s="29"/>
      <c r="O62" s="191"/>
      <c r="P62" s="66"/>
      <c r="Q62" s="66"/>
      <c r="R62" s="66"/>
      <c r="S62" s="66"/>
      <c r="T62" s="192"/>
      <c r="U62" s="59"/>
    </row>
    <row r="63" spans="1:21" ht="13.5" thickTop="1" x14ac:dyDescent="0.2">
      <c r="A63" s="114"/>
      <c r="B63" s="113"/>
      <c r="C63" s="113"/>
      <c r="D63" s="113"/>
      <c r="E63" s="110"/>
      <c r="F63" s="113"/>
      <c r="G63" s="111"/>
      <c r="H63" s="110"/>
      <c r="I63" s="112"/>
      <c r="J63" s="53"/>
      <c r="K63" s="52"/>
      <c r="L63" s="52"/>
      <c r="M63" s="29"/>
      <c r="N63" s="29"/>
      <c r="O63" s="191"/>
      <c r="P63" s="66"/>
      <c r="Q63" s="66"/>
      <c r="R63" s="66"/>
      <c r="S63" s="66"/>
      <c r="T63" s="192"/>
      <c r="U63" s="59"/>
    </row>
    <row r="64" spans="1:21" x14ac:dyDescent="0.2">
      <c r="A64" s="114"/>
      <c r="B64" s="113"/>
      <c r="C64" s="113"/>
      <c r="D64" s="113"/>
      <c r="E64" s="110"/>
      <c r="F64" s="113"/>
      <c r="G64" s="111"/>
      <c r="H64" s="110"/>
      <c r="I64" s="112"/>
      <c r="J64" s="53"/>
      <c r="K64" s="52"/>
      <c r="L64" s="52"/>
      <c r="M64" s="29"/>
      <c r="N64" s="29"/>
      <c r="O64" s="191"/>
      <c r="P64" s="66"/>
      <c r="Q64" s="66"/>
      <c r="R64" s="66"/>
      <c r="S64" s="66"/>
      <c r="T64" s="192"/>
      <c r="U64" s="59"/>
    </row>
    <row r="65" spans="1:21" ht="13.5" thickBot="1" x14ac:dyDescent="0.25">
      <c r="A65" s="114"/>
      <c r="B65" s="113"/>
      <c r="C65" s="113"/>
      <c r="D65" s="113"/>
      <c r="E65" s="110"/>
      <c r="F65" s="231">
        <f>F62+F27</f>
        <v>0</v>
      </c>
      <c r="G65" s="111"/>
      <c r="H65" s="110"/>
      <c r="I65" s="190">
        <f>I62+I38+I27+I44</f>
        <v>70405.25</v>
      </c>
      <c r="J65" s="190">
        <f>J62+J38+J27+J44</f>
        <v>0</v>
      </c>
      <c r="K65" s="190">
        <f>K62+K38+K27+K44</f>
        <v>0</v>
      </c>
      <c r="L65" s="190">
        <f>L62+L38+L27+L44</f>
        <v>0</v>
      </c>
      <c r="M65" s="190">
        <f>M62+M38+M27+M44</f>
        <v>70405.25</v>
      </c>
      <c r="N65" s="29"/>
      <c r="O65" s="191"/>
      <c r="P65" s="66"/>
      <c r="Q65" s="66"/>
      <c r="R65" s="66"/>
      <c r="S65" s="66"/>
      <c r="T65" s="66"/>
      <c r="U65" s="59"/>
    </row>
    <row r="66" spans="1:21" ht="13.5" thickTop="1" x14ac:dyDescent="0.2">
      <c r="A66" s="114"/>
      <c r="B66" s="116"/>
      <c r="C66" s="116"/>
      <c r="D66" s="116"/>
      <c r="E66" s="117"/>
      <c r="F66" s="116"/>
      <c r="G66" s="118"/>
      <c r="H66" s="117"/>
      <c r="I66" s="119"/>
      <c r="J66" s="54"/>
      <c r="K66" s="43"/>
      <c r="L66" s="43"/>
      <c r="M66" s="39"/>
      <c r="N66" s="29"/>
      <c r="O66" s="191"/>
      <c r="P66" s="59"/>
      <c r="Q66" s="59"/>
      <c r="R66" s="59"/>
      <c r="S66" s="59"/>
      <c r="T66" s="59"/>
      <c r="U66" s="59"/>
    </row>
    <row r="67" spans="1:21" x14ac:dyDescent="0.2">
      <c r="A67" s="3"/>
      <c r="B67" s="16"/>
      <c r="I67" s="15"/>
    </row>
    <row r="68" spans="1:21" ht="15" x14ac:dyDescent="0.25">
      <c r="A68" s="177"/>
      <c r="B68" s="267"/>
      <c r="C68" s="178"/>
      <c r="D68" s="124"/>
      <c r="E68" s="59"/>
      <c r="F68" s="59"/>
      <c r="G68" s="65"/>
      <c r="H68" s="65"/>
      <c r="I68" s="176"/>
      <c r="J68" s="59"/>
      <c r="K68" s="59"/>
      <c r="L68" s="59"/>
      <c r="M68" s="59"/>
    </row>
    <row r="69" spans="1:21" x14ac:dyDescent="0.2">
      <c r="A69" s="177"/>
      <c r="B69" s="67"/>
      <c r="C69" s="59"/>
      <c r="D69" s="59"/>
      <c r="E69" s="59"/>
      <c r="F69" s="59"/>
      <c r="G69" s="65"/>
      <c r="H69" s="65"/>
      <c r="I69" s="176"/>
      <c r="J69" s="59"/>
      <c r="K69" s="59"/>
      <c r="L69" s="59"/>
      <c r="M69" s="59"/>
    </row>
    <row r="70" spans="1:21" x14ac:dyDescent="0.2">
      <c r="A70" s="59"/>
      <c r="B70" s="67"/>
      <c r="C70" s="59"/>
      <c r="D70" s="179"/>
      <c r="E70" s="180"/>
      <c r="F70" s="59"/>
      <c r="G70" s="65"/>
      <c r="H70" s="65"/>
      <c r="I70" s="59"/>
      <c r="J70" s="59"/>
      <c r="K70" s="59"/>
      <c r="L70" s="59"/>
      <c r="M70" s="66"/>
    </row>
    <row r="71" spans="1:21" x14ac:dyDescent="0.2">
      <c r="A71" s="59"/>
      <c r="B71" s="67"/>
      <c r="C71" s="59"/>
      <c r="D71" s="179"/>
      <c r="E71" s="180"/>
      <c r="F71" s="59"/>
      <c r="G71" s="65"/>
      <c r="H71" s="65"/>
      <c r="I71" s="59"/>
      <c r="J71" s="59"/>
      <c r="K71" s="59"/>
      <c r="L71" s="59"/>
      <c r="M71" s="66"/>
    </row>
    <row r="72" spans="1:21" x14ac:dyDescent="0.2">
      <c r="A72" s="59"/>
      <c r="B72" s="67"/>
      <c r="C72" s="59"/>
      <c r="D72" s="179"/>
      <c r="E72" s="180"/>
      <c r="F72" s="59"/>
      <c r="G72" s="65"/>
      <c r="H72" s="65"/>
      <c r="I72" s="59"/>
      <c r="J72" s="59"/>
      <c r="K72" s="59"/>
      <c r="L72" s="59"/>
      <c r="M72" s="66"/>
    </row>
    <row r="73" spans="1:21" x14ac:dyDescent="0.2">
      <c r="A73" s="59"/>
      <c r="B73" s="67"/>
      <c r="C73" s="59"/>
      <c r="D73" s="179"/>
      <c r="E73" s="180"/>
      <c r="F73" s="59"/>
      <c r="G73" s="65"/>
      <c r="H73" s="65"/>
      <c r="I73" s="59"/>
      <c r="J73" s="59"/>
      <c r="K73" s="59"/>
      <c r="L73" s="59"/>
      <c r="M73" s="66"/>
    </row>
    <row r="74" spans="1:21" x14ac:dyDescent="0.2">
      <c r="A74" s="59"/>
      <c r="B74" s="67"/>
      <c r="C74" s="59"/>
      <c r="D74" s="179"/>
      <c r="E74" s="180"/>
      <c r="F74" s="59"/>
      <c r="G74" s="65"/>
      <c r="H74" s="65"/>
      <c r="I74" s="59"/>
      <c r="J74" s="59"/>
      <c r="K74" s="59"/>
      <c r="L74" s="59"/>
      <c r="M74" s="66"/>
    </row>
    <row r="75" spans="1:21" x14ac:dyDescent="0.2">
      <c r="A75" s="59"/>
      <c r="B75" s="67"/>
      <c r="C75" s="59"/>
      <c r="D75" s="179"/>
      <c r="E75" s="180"/>
      <c r="F75" s="59"/>
      <c r="G75" s="65"/>
      <c r="H75" s="65"/>
      <c r="I75" s="59"/>
      <c r="J75" s="59"/>
      <c r="K75" s="59"/>
      <c r="L75" s="59"/>
      <c r="M75" s="66"/>
    </row>
    <row r="76" spans="1:21" x14ac:dyDescent="0.2">
      <c r="A76" s="59"/>
      <c r="B76" s="67"/>
      <c r="C76" s="59"/>
      <c r="D76" s="179"/>
      <c r="E76" s="180"/>
      <c r="F76" s="59"/>
      <c r="G76" s="65"/>
      <c r="H76" s="65"/>
      <c r="I76" s="59"/>
      <c r="J76" s="59"/>
      <c r="K76" s="59"/>
      <c r="L76" s="59"/>
      <c r="M76" s="66"/>
    </row>
    <row r="77" spans="1:21" x14ac:dyDescent="0.2">
      <c r="A77" s="59"/>
      <c r="B77" s="67"/>
      <c r="C77" s="59"/>
      <c r="D77" s="179"/>
      <c r="E77" s="180"/>
      <c r="F77" s="59"/>
      <c r="G77" s="65"/>
      <c r="H77" s="65"/>
      <c r="I77" s="59"/>
      <c r="J77" s="59"/>
      <c r="K77" s="59"/>
      <c r="L77" s="59"/>
      <c r="M77" s="66"/>
    </row>
    <row r="78" spans="1:21" x14ac:dyDescent="0.2">
      <c r="A78" s="59"/>
      <c r="B78" s="67"/>
      <c r="C78" s="59"/>
      <c r="D78" s="179"/>
      <c r="E78" s="180"/>
      <c r="F78" s="59"/>
      <c r="G78" s="65"/>
      <c r="H78" s="65"/>
      <c r="I78" s="59"/>
      <c r="J78" s="59"/>
      <c r="K78" s="59"/>
      <c r="L78" s="59"/>
      <c r="M78" s="66"/>
    </row>
    <row r="79" spans="1:21" x14ac:dyDescent="0.2">
      <c r="A79" s="59"/>
      <c r="B79" s="67"/>
      <c r="C79" s="59"/>
      <c r="D79" s="179"/>
      <c r="E79" s="180"/>
      <c r="F79" s="59"/>
      <c r="G79" s="65"/>
      <c r="H79" s="65"/>
      <c r="I79" s="59"/>
      <c r="J79" s="59"/>
      <c r="K79" s="59"/>
      <c r="L79" s="59"/>
      <c r="M79" s="66"/>
    </row>
    <row r="80" spans="1:21" x14ac:dyDescent="0.2">
      <c r="A80" s="59"/>
      <c r="B80" s="67"/>
      <c r="C80" s="59"/>
      <c r="D80" s="179"/>
      <c r="E80" s="180"/>
      <c r="F80" s="59"/>
      <c r="G80" s="65"/>
      <c r="H80" s="65"/>
      <c r="I80" s="59"/>
      <c r="J80" s="59"/>
      <c r="K80" s="59"/>
      <c r="L80" s="59"/>
      <c r="M80" s="66"/>
    </row>
    <row r="81" spans="1:13" x14ac:dyDescent="0.2">
      <c r="A81" s="59"/>
      <c r="B81" s="67"/>
      <c r="C81" s="59"/>
      <c r="D81" s="179"/>
      <c r="E81" s="180"/>
      <c r="F81" s="59"/>
      <c r="G81" s="65"/>
      <c r="H81" s="65"/>
      <c r="I81" s="59"/>
      <c r="J81" s="59"/>
      <c r="K81" s="59"/>
      <c r="L81" s="59"/>
      <c r="M81" s="66"/>
    </row>
    <row r="82" spans="1:13" x14ac:dyDescent="0.2">
      <c r="A82" s="59"/>
      <c r="B82" s="67"/>
      <c r="C82" s="59"/>
      <c r="D82" s="179"/>
      <c r="E82" s="180"/>
      <c r="F82" s="59"/>
      <c r="G82" s="65"/>
      <c r="H82" s="65"/>
      <c r="I82" s="59"/>
      <c r="J82" s="59"/>
      <c r="K82" s="59"/>
      <c r="L82" s="59"/>
      <c r="M82" s="66"/>
    </row>
    <row r="83" spans="1:13" x14ac:dyDescent="0.2">
      <c r="A83" s="59"/>
      <c r="B83" s="67"/>
      <c r="C83" s="59"/>
      <c r="D83" s="179"/>
      <c r="E83" s="180"/>
      <c r="F83" s="59"/>
      <c r="G83" s="65"/>
      <c r="H83" s="65"/>
      <c r="I83" s="59"/>
      <c r="J83" s="59"/>
      <c r="K83" s="59"/>
      <c r="L83" s="59"/>
      <c r="M83" s="66"/>
    </row>
    <row r="84" spans="1:13" x14ac:dyDescent="0.2">
      <c r="A84" s="59"/>
      <c r="B84" s="59"/>
      <c r="C84" s="59"/>
      <c r="D84" s="179"/>
      <c r="E84" s="180"/>
      <c r="F84" s="59"/>
      <c r="G84" s="65"/>
      <c r="H84" s="65"/>
      <c r="I84" s="59"/>
      <c r="J84" s="59"/>
      <c r="K84" s="59"/>
      <c r="L84" s="59"/>
      <c r="M84" s="66"/>
    </row>
    <row r="85" spans="1:13" x14ac:dyDescent="0.2">
      <c r="A85" s="59"/>
      <c r="B85" s="59"/>
      <c r="C85" s="59"/>
      <c r="D85" s="179"/>
      <c r="E85" s="180"/>
      <c r="F85" s="59"/>
      <c r="G85" s="65"/>
      <c r="H85" s="65"/>
      <c r="I85" s="59"/>
      <c r="J85" s="59"/>
      <c r="K85" s="59"/>
      <c r="L85" s="59"/>
      <c r="M85" s="66"/>
    </row>
    <row r="86" spans="1:13" x14ac:dyDescent="0.2">
      <c r="A86" s="59"/>
      <c r="B86" s="59"/>
      <c r="C86" s="59"/>
      <c r="D86" s="179"/>
      <c r="E86" s="180"/>
      <c r="F86" s="59"/>
      <c r="G86" s="65"/>
      <c r="H86" s="65"/>
      <c r="I86" s="59"/>
      <c r="J86" s="59"/>
      <c r="K86" s="59"/>
      <c r="L86" s="59"/>
      <c r="M86" s="66"/>
    </row>
    <row r="87" spans="1:13" x14ac:dyDescent="0.2">
      <c r="A87" s="59"/>
      <c r="B87" s="59"/>
      <c r="C87" s="59"/>
      <c r="D87" s="179"/>
      <c r="E87" s="180"/>
      <c r="F87" s="59"/>
      <c r="G87" s="65"/>
      <c r="H87" s="65"/>
      <c r="I87" s="59"/>
      <c r="J87" s="59"/>
      <c r="K87" s="59"/>
      <c r="L87" s="59"/>
      <c r="M87" s="66"/>
    </row>
    <row r="88" spans="1:13" x14ac:dyDescent="0.2">
      <c r="A88" s="59"/>
      <c r="B88" s="59"/>
      <c r="C88" s="59"/>
      <c r="D88" s="179"/>
      <c r="E88" s="180"/>
      <c r="F88" s="59"/>
      <c r="G88" s="65"/>
      <c r="H88" s="65"/>
      <c r="I88" s="59"/>
      <c r="J88" s="59"/>
      <c r="K88" s="59"/>
      <c r="L88" s="59"/>
      <c r="M88" s="66"/>
    </row>
    <row r="89" spans="1:13" x14ac:dyDescent="0.2">
      <c r="A89" s="59"/>
      <c r="B89" s="59"/>
      <c r="C89" s="59"/>
      <c r="D89" s="179"/>
      <c r="E89" s="180"/>
      <c r="F89" s="59"/>
      <c r="G89" s="65"/>
      <c r="H89" s="65"/>
      <c r="I89" s="59"/>
      <c r="J89" s="59"/>
      <c r="K89" s="59"/>
      <c r="L89" s="59"/>
      <c r="M89" s="66"/>
    </row>
    <row r="90" spans="1:13" x14ac:dyDescent="0.2">
      <c r="A90" s="59"/>
      <c r="B90" s="59"/>
      <c r="C90" s="59"/>
      <c r="D90" s="179"/>
      <c r="E90" s="180"/>
      <c r="F90" s="59"/>
      <c r="G90" s="65"/>
      <c r="H90" s="65"/>
      <c r="I90" s="59"/>
      <c r="J90" s="59"/>
      <c r="K90" s="59"/>
      <c r="L90" s="59"/>
      <c r="M90" s="66"/>
    </row>
    <row r="91" spans="1:13" x14ac:dyDescent="0.2">
      <c r="A91" s="59"/>
      <c r="B91" s="59"/>
      <c r="C91" s="59"/>
      <c r="D91" s="179"/>
      <c r="E91" s="180"/>
      <c r="F91" s="59"/>
      <c r="G91" s="65"/>
      <c r="H91" s="65"/>
      <c r="I91" s="59"/>
      <c r="J91" s="59"/>
      <c r="K91" s="59"/>
      <c r="L91" s="59"/>
      <c r="M91" s="66"/>
    </row>
    <row r="92" spans="1:13" x14ac:dyDescent="0.2">
      <c r="A92" s="59"/>
      <c r="B92" s="59"/>
      <c r="C92" s="59"/>
      <c r="D92" s="179"/>
      <c r="E92" s="180"/>
      <c r="F92" s="59"/>
      <c r="G92" s="65"/>
      <c r="H92" s="65"/>
      <c r="I92" s="59"/>
      <c r="J92" s="59"/>
      <c r="K92" s="59"/>
      <c r="L92" s="59"/>
      <c r="M92" s="66"/>
    </row>
    <row r="93" spans="1:13" x14ac:dyDescent="0.2">
      <c r="A93" s="59"/>
      <c r="B93" s="59"/>
      <c r="C93" s="124"/>
      <c r="D93" s="179"/>
      <c r="E93" s="180"/>
      <c r="F93" s="59"/>
      <c r="G93" s="65"/>
      <c r="H93" s="65"/>
      <c r="I93" s="59"/>
      <c r="J93" s="59"/>
      <c r="K93" s="59"/>
      <c r="L93" s="59"/>
      <c r="M93" s="66"/>
    </row>
    <row r="94" spans="1:13" x14ac:dyDescent="0.2">
      <c r="A94" s="59"/>
      <c r="B94" s="59"/>
      <c r="C94" s="59"/>
      <c r="D94" s="179"/>
      <c r="E94" s="180"/>
      <c r="F94" s="59"/>
      <c r="G94" s="65"/>
      <c r="H94" s="65"/>
      <c r="I94" s="59"/>
      <c r="J94" s="59"/>
      <c r="K94" s="59"/>
      <c r="L94" s="59"/>
      <c r="M94" s="66"/>
    </row>
    <row r="95" spans="1:13" x14ac:dyDescent="0.2">
      <c r="A95" s="59"/>
      <c r="B95" s="59"/>
      <c r="C95" s="124"/>
      <c r="D95" s="179"/>
      <c r="E95" s="180"/>
      <c r="F95" s="59"/>
      <c r="G95" s="65"/>
      <c r="H95" s="65"/>
      <c r="I95" s="59"/>
      <c r="J95" s="59"/>
      <c r="K95" s="59"/>
      <c r="L95" s="59"/>
      <c r="M95" s="66"/>
    </row>
    <row r="96" spans="1:13" x14ac:dyDescent="0.2">
      <c r="A96" s="59"/>
      <c r="B96" s="59"/>
      <c r="C96" s="59"/>
      <c r="D96" s="179"/>
      <c r="E96" s="180"/>
      <c r="F96" s="59"/>
      <c r="G96" s="65"/>
      <c r="H96" s="65"/>
      <c r="I96" s="59"/>
      <c r="J96" s="59"/>
      <c r="K96" s="59"/>
      <c r="L96" s="59"/>
      <c r="M96" s="66"/>
    </row>
    <row r="97" spans="1:13" x14ac:dyDescent="0.2">
      <c r="A97" s="59"/>
      <c r="B97" s="59"/>
      <c r="C97" s="59"/>
      <c r="D97" s="179"/>
      <c r="E97" s="180"/>
      <c r="F97" s="59"/>
      <c r="G97" s="65"/>
      <c r="H97" s="65"/>
      <c r="I97" s="59"/>
      <c r="J97" s="59"/>
      <c r="K97" s="59"/>
      <c r="L97" s="59"/>
      <c r="M97" s="66"/>
    </row>
    <row r="98" spans="1:13" x14ac:dyDescent="0.2">
      <c r="A98" s="59"/>
      <c r="B98" s="59"/>
      <c r="C98" s="59"/>
      <c r="D98" s="179"/>
      <c r="E98" s="180"/>
      <c r="F98" s="59"/>
      <c r="G98" s="65"/>
      <c r="H98" s="65"/>
      <c r="I98" s="59"/>
      <c r="J98" s="59"/>
      <c r="K98" s="59"/>
      <c r="L98" s="59"/>
      <c r="M98" s="66"/>
    </row>
    <row r="99" spans="1:13" x14ac:dyDescent="0.2">
      <c r="A99" s="59"/>
      <c r="B99" s="59"/>
      <c r="C99" s="59"/>
      <c r="D99" s="179"/>
      <c r="E99" s="180"/>
      <c r="F99" s="59"/>
      <c r="G99" s="65"/>
      <c r="H99" s="65"/>
      <c r="I99" s="59"/>
      <c r="J99" s="59"/>
      <c r="K99" s="59"/>
      <c r="L99" s="59"/>
      <c r="M99" s="66"/>
    </row>
    <row r="100" spans="1:13" x14ac:dyDescent="0.2">
      <c r="A100" s="59"/>
      <c r="B100" s="59"/>
      <c r="C100" s="59"/>
      <c r="D100" s="179"/>
      <c r="E100" s="180"/>
      <c r="F100" s="59"/>
      <c r="G100" s="65"/>
      <c r="H100" s="65"/>
      <c r="I100" s="59"/>
      <c r="J100" s="59"/>
      <c r="K100" s="59"/>
      <c r="L100" s="59"/>
      <c r="M100" s="66"/>
    </row>
    <row r="101" spans="1:13" x14ac:dyDescent="0.2">
      <c r="A101" s="59"/>
      <c r="B101" s="59"/>
      <c r="C101" s="59"/>
      <c r="D101" s="179"/>
      <c r="E101" s="180"/>
      <c r="F101" s="59"/>
      <c r="G101" s="65"/>
      <c r="H101" s="65"/>
      <c r="I101" s="59"/>
      <c r="J101" s="59"/>
      <c r="K101" s="59"/>
      <c r="L101" s="59"/>
      <c r="M101" s="66"/>
    </row>
    <row r="102" spans="1:13" x14ac:dyDescent="0.2">
      <c r="A102" s="59"/>
      <c r="B102" s="59"/>
      <c r="C102" s="59"/>
      <c r="D102" s="179"/>
      <c r="E102" s="180"/>
      <c r="F102" s="59"/>
      <c r="G102" s="65"/>
      <c r="H102" s="65"/>
      <c r="I102" s="59"/>
      <c r="J102" s="59"/>
      <c r="K102" s="59"/>
      <c r="L102" s="59"/>
      <c r="M102" s="66"/>
    </row>
    <row r="103" spans="1:13" x14ac:dyDescent="0.2">
      <c r="A103" s="59"/>
      <c r="B103" s="59"/>
      <c r="C103" s="124"/>
      <c r="D103" s="179"/>
      <c r="E103" s="180"/>
      <c r="F103" s="59"/>
      <c r="G103" s="65"/>
      <c r="H103" s="65"/>
      <c r="I103" s="59"/>
      <c r="J103" s="59"/>
      <c r="K103" s="59"/>
      <c r="L103" s="59"/>
      <c r="M103" s="66"/>
    </row>
    <row r="104" spans="1:13" x14ac:dyDescent="0.2">
      <c r="A104" s="59"/>
      <c r="B104" s="59"/>
      <c r="C104" s="124"/>
      <c r="D104" s="179"/>
      <c r="E104" s="180"/>
      <c r="F104" s="59"/>
      <c r="G104" s="65"/>
      <c r="H104" s="65"/>
      <c r="I104" s="59"/>
      <c r="J104" s="59"/>
      <c r="K104" s="59"/>
      <c r="L104" s="59"/>
      <c r="M104" s="66"/>
    </row>
    <row r="105" spans="1:13" x14ac:dyDescent="0.2">
      <c r="A105" s="59"/>
      <c r="B105" s="59"/>
      <c r="C105" s="124"/>
      <c r="D105" s="179"/>
      <c r="E105" s="180"/>
      <c r="F105" s="59"/>
      <c r="G105" s="65"/>
      <c r="H105" s="65"/>
      <c r="I105" s="59"/>
      <c r="J105" s="59"/>
      <c r="K105" s="59"/>
      <c r="L105" s="59"/>
      <c r="M105" s="66"/>
    </row>
    <row r="106" spans="1:13" ht="12" customHeight="1" x14ac:dyDescent="0.2">
      <c r="A106" s="59"/>
      <c r="B106" s="59"/>
      <c r="C106" s="124"/>
      <c r="D106" s="179"/>
      <c r="E106" s="180"/>
      <c r="F106" s="59"/>
      <c r="G106" s="65"/>
      <c r="H106" s="65"/>
      <c r="I106" s="59"/>
      <c r="J106" s="59"/>
      <c r="K106" s="59"/>
      <c r="L106" s="59"/>
      <c r="M106" s="66"/>
    </row>
    <row r="107" spans="1:13" x14ac:dyDescent="0.2">
      <c r="A107" s="59"/>
      <c r="B107" s="59"/>
      <c r="C107" s="124"/>
      <c r="D107" s="179"/>
      <c r="E107" s="180"/>
      <c r="F107" s="59"/>
      <c r="G107" s="65"/>
      <c r="H107" s="65"/>
      <c r="I107" s="59"/>
      <c r="J107" s="59"/>
      <c r="K107" s="59"/>
      <c r="L107" s="59"/>
      <c r="M107" s="66"/>
    </row>
    <row r="108" spans="1:13" x14ac:dyDescent="0.2">
      <c r="A108" s="59"/>
      <c r="B108" s="59"/>
      <c r="C108" s="124"/>
      <c r="D108" s="179"/>
      <c r="E108" s="180"/>
      <c r="F108" s="59"/>
      <c r="G108" s="65"/>
      <c r="H108" s="65"/>
      <c r="I108" s="59"/>
      <c r="J108" s="59"/>
      <c r="K108" s="59"/>
      <c r="L108" s="59"/>
      <c r="M108" s="66"/>
    </row>
    <row r="109" spans="1:13" x14ac:dyDescent="0.2">
      <c r="A109" s="59"/>
      <c r="B109" s="59"/>
      <c r="C109" s="59"/>
      <c r="D109" s="179"/>
      <c r="E109" s="180"/>
      <c r="F109" s="59"/>
      <c r="G109" s="65"/>
      <c r="H109" s="65"/>
      <c r="I109" s="59"/>
      <c r="J109" s="59"/>
      <c r="K109" s="59"/>
      <c r="L109" s="59"/>
      <c r="M109" s="66"/>
    </row>
    <row r="110" spans="1:13" x14ac:dyDescent="0.2">
      <c r="A110" s="59"/>
      <c r="B110" s="59"/>
      <c r="C110" s="59"/>
      <c r="D110" s="179"/>
      <c r="E110" s="180"/>
      <c r="F110" s="59"/>
      <c r="G110" s="65"/>
      <c r="H110" s="65"/>
      <c r="I110" s="59"/>
      <c r="J110" s="59"/>
      <c r="K110" s="59"/>
      <c r="L110" s="59"/>
      <c r="M110" s="66"/>
    </row>
    <row r="111" spans="1:13" x14ac:dyDescent="0.2">
      <c r="A111" s="59"/>
      <c r="B111" s="59"/>
      <c r="C111" s="59"/>
      <c r="D111" s="179"/>
      <c r="E111" s="180"/>
      <c r="F111" s="59"/>
      <c r="G111" s="65"/>
      <c r="H111" s="65"/>
      <c r="I111" s="59"/>
      <c r="J111" s="59"/>
      <c r="K111" s="59"/>
      <c r="L111" s="59"/>
      <c r="M111" s="66"/>
    </row>
    <row r="112" spans="1:13" x14ac:dyDescent="0.2">
      <c r="A112" s="59"/>
      <c r="B112" s="59"/>
      <c r="C112" s="59"/>
      <c r="D112" s="179"/>
      <c r="E112" s="180"/>
      <c r="F112" s="59"/>
      <c r="G112" s="65"/>
      <c r="H112" s="65"/>
      <c r="I112" s="59"/>
      <c r="J112" s="59"/>
      <c r="K112" s="59"/>
      <c r="L112" s="59"/>
      <c r="M112" s="66"/>
    </row>
    <row r="113" spans="1:14" x14ac:dyDescent="0.2">
      <c r="A113" s="59"/>
      <c r="B113" s="59"/>
      <c r="C113" s="59"/>
      <c r="D113" s="179"/>
      <c r="E113" s="180"/>
      <c r="F113" s="59"/>
      <c r="G113" s="65"/>
      <c r="H113" s="65"/>
      <c r="I113" s="59"/>
      <c r="J113" s="67"/>
      <c r="K113" s="59"/>
      <c r="L113" s="59"/>
      <c r="M113" s="66"/>
    </row>
    <row r="114" spans="1:14" x14ac:dyDescent="0.2">
      <c r="A114" s="59"/>
      <c r="B114" s="59"/>
      <c r="C114" s="59"/>
      <c r="D114" s="179"/>
      <c r="E114" s="180"/>
      <c r="F114" s="59"/>
      <c r="G114" s="65"/>
      <c r="H114" s="65"/>
      <c r="I114" s="59"/>
      <c r="J114" s="67"/>
      <c r="K114" s="59"/>
      <c r="L114" s="59"/>
      <c r="M114" s="66"/>
    </row>
    <row r="115" spans="1:14" x14ac:dyDescent="0.2">
      <c r="A115" s="59"/>
      <c r="B115" s="59"/>
      <c r="C115" s="59"/>
      <c r="D115" s="179"/>
      <c r="E115" s="180"/>
      <c r="F115" s="59"/>
      <c r="G115" s="65"/>
      <c r="H115" s="65"/>
      <c r="I115" s="59"/>
      <c r="J115" s="67"/>
      <c r="K115" s="59"/>
      <c r="L115" s="59"/>
      <c r="M115" s="66"/>
    </row>
    <row r="116" spans="1:14" x14ac:dyDescent="0.2">
      <c r="A116" s="59"/>
      <c r="B116" s="59"/>
      <c r="C116" s="59"/>
      <c r="D116" s="179"/>
      <c r="E116" s="180"/>
      <c r="F116" s="59"/>
      <c r="G116" s="65"/>
      <c r="H116" s="65"/>
      <c r="I116" s="59"/>
      <c r="J116" s="67"/>
      <c r="K116" s="59"/>
      <c r="L116" s="59"/>
      <c r="M116" s="66"/>
    </row>
    <row r="117" spans="1:14" x14ac:dyDescent="0.2">
      <c r="A117" s="59"/>
      <c r="B117" s="59"/>
      <c r="C117" s="59"/>
      <c r="D117" s="179"/>
      <c r="E117" s="180"/>
      <c r="F117" s="59"/>
      <c r="G117" s="65"/>
      <c r="H117" s="65"/>
      <c r="I117" s="59"/>
      <c r="J117" s="67"/>
      <c r="K117" s="59"/>
      <c r="L117" s="59"/>
      <c r="M117" s="66"/>
    </row>
    <row r="118" spans="1:14" x14ac:dyDescent="0.2">
      <c r="A118" s="59"/>
      <c r="B118" s="59"/>
      <c r="C118" s="59"/>
      <c r="D118" s="179"/>
      <c r="E118" s="180"/>
      <c r="F118" s="59"/>
      <c r="G118" s="65"/>
      <c r="H118" s="65"/>
      <c r="I118" s="59"/>
      <c r="J118" s="67"/>
      <c r="K118" s="59"/>
      <c r="L118" s="59"/>
      <c r="M118" s="66"/>
    </row>
    <row r="119" spans="1:14" x14ac:dyDescent="0.2">
      <c r="A119" s="59"/>
      <c r="B119" s="59"/>
      <c r="C119" s="59"/>
      <c r="D119" s="179"/>
      <c r="E119" s="180"/>
      <c r="F119" s="59"/>
      <c r="G119" s="65"/>
      <c r="H119" s="65"/>
      <c r="I119" s="59"/>
      <c r="J119" s="67"/>
      <c r="K119" s="59"/>
      <c r="L119" s="59"/>
      <c r="M119" s="66"/>
    </row>
    <row r="120" spans="1:14" x14ac:dyDescent="0.2">
      <c r="A120" s="59"/>
      <c r="B120" s="59"/>
      <c r="C120" s="59"/>
      <c r="D120" s="179"/>
      <c r="E120" s="180"/>
      <c r="F120" s="59"/>
      <c r="G120" s="65"/>
      <c r="H120" s="65"/>
      <c r="I120" s="59"/>
      <c r="J120" s="67"/>
      <c r="K120" s="59"/>
      <c r="L120" s="59"/>
      <c r="M120" s="66"/>
    </row>
    <row r="121" spans="1:14" x14ac:dyDescent="0.2">
      <c r="A121" s="59"/>
      <c r="B121" s="59"/>
      <c r="C121" s="67"/>
      <c r="D121" s="179"/>
      <c r="E121" s="180"/>
      <c r="F121" s="59"/>
      <c r="G121" s="65"/>
      <c r="H121" s="65"/>
      <c r="I121" s="59"/>
      <c r="J121" s="67"/>
      <c r="K121" s="59"/>
      <c r="L121" s="59"/>
      <c r="M121" s="66"/>
    </row>
    <row r="122" spans="1:14" x14ac:dyDescent="0.2">
      <c r="A122" s="59"/>
      <c r="B122" s="59"/>
      <c r="C122" s="59"/>
      <c r="D122" s="179"/>
      <c r="E122" s="180"/>
      <c r="F122" s="59"/>
      <c r="G122" s="59"/>
      <c r="H122" s="68"/>
      <c r="I122" s="59"/>
      <c r="J122" s="59"/>
      <c r="K122" s="59"/>
      <c r="L122" s="59"/>
      <c r="M122" s="66"/>
    </row>
    <row r="123" spans="1:14" x14ac:dyDescent="0.2">
      <c r="A123" s="59"/>
      <c r="B123" s="59"/>
      <c r="C123" s="59"/>
      <c r="D123" s="179"/>
      <c r="E123" s="180"/>
      <c r="F123" s="59"/>
      <c r="G123" s="59"/>
      <c r="H123" s="68"/>
      <c r="I123" s="59"/>
      <c r="J123" s="59"/>
      <c r="K123" s="59"/>
      <c r="L123" s="59"/>
      <c r="M123" s="66"/>
    </row>
    <row r="124" spans="1:14" x14ac:dyDescent="0.2">
      <c r="A124" s="59"/>
      <c r="B124" s="59"/>
      <c r="C124" s="59"/>
      <c r="D124" s="179"/>
      <c r="E124" s="180"/>
      <c r="F124" s="59"/>
      <c r="G124" s="65"/>
      <c r="H124" s="65"/>
      <c r="I124" s="59"/>
      <c r="J124" s="59"/>
      <c r="K124" s="59"/>
      <c r="L124" s="59"/>
      <c r="M124" s="66"/>
    </row>
    <row r="125" spans="1:14" x14ac:dyDescent="0.2">
      <c r="A125" s="59"/>
      <c r="B125" s="59"/>
      <c r="C125" s="59"/>
      <c r="D125" s="179"/>
      <c r="E125" s="180"/>
      <c r="F125" s="59"/>
      <c r="G125" s="65"/>
      <c r="H125" s="65"/>
      <c r="I125" s="59"/>
      <c r="J125" s="59"/>
      <c r="K125" s="59"/>
      <c r="L125" s="59"/>
      <c r="M125" s="66"/>
      <c r="N125" s="59"/>
    </row>
    <row r="126" spans="1:14" x14ac:dyDescent="0.2">
      <c r="A126" s="59"/>
      <c r="B126" s="59"/>
      <c r="C126" s="59"/>
      <c r="D126" s="179"/>
      <c r="E126" s="180"/>
      <c r="F126" s="59"/>
      <c r="G126" s="65"/>
      <c r="H126" s="65"/>
      <c r="I126" s="59"/>
      <c r="J126" s="66"/>
      <c r="K126" s="66"/>
      <c r="L126" s="66"/>
      <c r="M126" s="66"/>
      <c r="N126" s="59"/>
    </row>
    <row r="127" spans="1:14" x14ac:dyDescent="0.2">
      <c r="A127" s="59"/>
      <c r="B127" s="59"/>
      <c r="C127" s="59"/>
      <c r="D127" s="179"/>
      <c r="E127" s="180"/>
      <c r="F127" s="59"/>
      <c r="G127" s="65"/>
      <c r="H127" s="65"/>
      <c r="I127" s="59"/>
      <c r="J127" s="59"/>
      <c r="K127" s="59"/>
      <c r="L127" s="59"/>
      <c r="M127" s="66"/>
      <c r="N127" s="59"/>
    </row>
    <row r="128" spans="1:14" x14ac:dyDescent="0.2">
      <c r="A128" s="59"/>
      <c r="B128" s="59"/>
      <c r="C128" s="59"/>
      <c r="D128" s="179"/>
      <c r="E128" s="180"/>
      <c r="F128" s="59"/>
      <c r="G128" s="65"/>
      <c r="H128" s="65"/>
      <c r="I128" s="59"/>
      <c r="J128" s="59"/>
      <c r="K128" s="59"/>
      <c r="L128" s="59"/>
      <c r="M128" s="66"/>
      <c r="N128" s="59"/>
    </row>
    <row r="129" spans="1:14" x14ac:dyDescent="0.2">
      <c r="A129" s="59"/>
      <c r="B129" s="59"/>
      <c r="C129" s="59"/>
      <c r="D129" s="179"/>
      <c r="E129" s="180"/>
      <c r="F129" s="59"/>
      <c r="G129" s="65"/>
      <c r="H129" s="65"/>
      <c r="I129" s="59"/>
      <c r="J129" s="59"/>
      <c r="K129" s="59"/>
      <c r="L129" s="59"/>
      <c r="M129" s="66"/>
      <c r="N129" s="59"/>
    </row>
    <row r="130" spans="1:14" x14ac:dyDescent="0.2">
      <c r="A130" s="59"/>
      <c r="B130" s="59"/>
      <c r="C130" s="59"/>
      <c r="D130" s="179"/>
      <c r="E130" s="180"/>
      <c r="F130" s="59"/>
      <c r="G130" s="65"/>
      <c r="H130" s="65"/>
      <c r="I130" s="59"/>
      <c r="J130" s="59"/>
      <c r="K130" s="59"/>
      <c r="L130" s="59"/>
      <c r="M130" s="66"/>
      <c r="N130" s="59"/>
    </row>
    <row r="131" spans="1:14" x14ac:dyDescent="0.2">
      <c r="A131" s="59"/>
      <c r="B131" s="59"/>
      <c r="C131" s="59"/>
      <c r="D131" s="179"/>
      <c r="E131" s="180"/>
      <c r="F131" s="59"/>
      <c r="G131" s="65"/>
      <c r="H131" s="65"/>
      <c r="I131" s="59"/>
      <c r="J131" s="59"/>
      <c r="K131" s="59"/>
      <c r="L131" s="59"/>
      <c r="M131" s="66"/>
      <c r="N131" s="59"/>
    </row>
    <row r="132" spans="1:14" x14ac:dyDescent="0.2">
      <c r="A132" s="59"/>
      <c r="B132" s="59"/>
      <c r="C132" s="59"/>
      <c r="D132" s="179"/>
      <c r="E132" s="180"/>
      <c r="F132" s="59"/>
      <c r="G132" s="65"/>
      <c r="H132" s="65"/>
      <c r="I132" s="59"/>
      <c r="J132" s="59"/>
      <c r="K132" s="59"/>
      <c r="L132" s="59"/>
      <c r="M132" s="66"/>
      <c r="N132" s="59"/>
    </row>
    <row r="133" spans="1:14" x14ac:dyDescent="0.2">
      <c r="A133" s="59"/>
      <c r="B133" s="59"/>
      <c r="C133" s="59"/>
      <c r="D133" s="179"/>
      <c r="E133" s="180"/>
      <c r="F133" s="59"/>
      <c r="G133" s="65"/>
      <c r="H133" s="65"/>
      <c r="I133" s="59"/>
      <c r="J133" s="59"/>
      <c r="K133" s="59"/>
      <c r="L133" s="59"/>
      <c r="M133" s="66"/>
      <c r="N133" s="59"/>
    </row>
    <row r="134" spans="1:14" x14ac:dyDescent="0.2">
      <c r="A134" s="59"/>
      <c r="B134" s="59"/>
      <c r="C134" s="59"/>
      <c r="D134" s="179"/>
      <c r="E134" s="180"/>
      <c r="F134" s="59"/>
      <c r="G134" s="65"/>
      <c r="H134" s="65"/>
      <c r="I134" s="59"/>
      <c r="J134" s="59"/>
      <c r="K134" s="59"/>
      <c r="L134" s="59"/>
      <c r="M134" s="66"/>
      <c r="N134" s="59"/>
    </row>
    <row r="135" spans="1:14" x14ac:dyDescent="0.2">
      <c r="A135" s="59"/>
      <c r="B135" s="59"/>
      <c r="C135" s="59"/>
      <c r="D135" s="179"/>
      <c r="E135" s="180"/>
      <c r="F135" s="59"/>
      <c r="G135" s="65"/>
      <c r="H135" s="65"/>
      <c r="I135" s="59"/>
      <c r="J135" s="59"/>
      <c r="K135" s="59"/>
      <c r="L135" s="59"/>
      <c r="M135" s="66"/>
      <c r="N135" s="59"/>
    </row>
    <row r="136" spans="1:14" x14ac:dyDescent="0.2">
      <c r="A136" s="59"/>
      <c r="B136" s="59"/>
      <c r="C136" s="59"/>
      <c r="D136" s="59"/>
      <c r="E136" s="59"/>
      <c r="F136" s="59"/>
      <c r="G136" s="65"/>
      <c r="H136" s="65"/>
      <c r="I136" s="59"/>
      <c r="J136" s="59"/>
      <c r="K136" s="59"/>
      <c r="L136" s="59"/>
      <c r="M136" s="59"/>
      <c r="N136" s="59"/>
    </row>
    <row r="137" spans="1:14" x14ac:dyDescent="0.2">
      <c r="A137" s="59"/>
      <c r="B137" s="59"/>
      <c r="C137" s="59"/>
      <c r="D137" s="59"/>
      <c r="E137" s="59"/>
      <c r="F137" s="59"/>
      <c r="G137" s="65"/>
      <c r="H137" s="65"/>
      <c r="I137" s="59"/>
      <c r="J137" s="59"/>
      <c r="K137" s="59"/>
      <c r="L137" s="59"/>
      <c r="M137" s="59"/>
      <c r="N137" s="59"/>
    </row>
    <row r="138" spans="1:14" x14ac:dyDescent="0.2">
      <c r="A138" s="59"/>
      <c r="B138" s="59"/>
      <c r="C138" s="59"/>
      <c r="D138" s="59"/>
      <c r="E138" s="59"/>
      <c r="F138" s="59"/>
      <c r="G138" s="65"/>
      <c r="H138" s="65"/>
      <c r="I138" s="59"/>
      <c r="J138" s="59"/>
      <c r="K138" s="59"/>
      <c r="L138" s="59"/>
      <c r="M138" s="59"/>
      <c r="N138" s="59"/>
    </row>
    <row r="139" spans="1:14" x14ac:dyDescent="0.2">
      <c r="A139" s="59"/>
      <c r="B139" s="59"/>
      <c r="C139" s="59"/>
      <c r="D139" s="59"/>
      <c r="E139" s="59"/>
      <c r="F139" s="59"/>
      <c r="G139" s="65"/>
      <c r="H139" s="65"/>
      <c r="I139" s="59"/>
      <c r="J139" s="59"/>
      <c r="K139" s="59"/>
      <c r="L139" s="59"/>
      <c r="M139" s="59"/>
      <c r="N139" s="59"/>
    </row>
    <row r="140" spans="1:14" x14ac:dyDescent="0.2">
      <c r="A140" s="59"/>
      <c r="B140" s="59"/>
      <c r="C140" s="59"/>
      <c r="D140" s="59"/>
      <c r="E140" s="59"/>
      <c r="F140" s="59"/>
      <c r="G140" s="65"/>
      <c r="H140" s="65"/>
      <c r="I140" s="59"/>
      <c r="J140" s="59"/>
      <c r="K140" s="59"/>
      <c r="L140" s="59"/>
      <c r="M140" s="59"/>
      <c r="N140" s="59"/>
    </row>
    <row r="141" spans="1:14" x14ac:dyDescent="0.2">
      <c r="A141" s="59"/>
      <c r="B141" s="59"/>
      <c r="C141" s="59"/>
      <c r="D141" s="59"/>
      <c r="E141" s="59"/>
      <c r="F141" s="59"/>
      <c r="G141" s="65"/>
      <c r="H141" s="65"/>
      <c r="I141" s="59"/>
      <c r="J141" s="59"/>
      <c r="K141" s="59"/>
      <c r="L141" s="59"/>
      <c r="M141" s="59"/>
      <c r="N141" s="59"/>
    </row>
    <row r="142" spans="1:14" x14ac:dyDescent="0.2">
      <c r="A142" s="59"/>
      <c r="B142" s="59"/>
      <c r="C142" s="59"/>
      <c r="D142" s="59"/>
      <c r="E142" s="59"/>
      <c r="F142" s="59"/>
      <c r="G142" s="65"/>
      <c r="H142" s="65"/>
      <c r="I142" s="59"/>
      <c r="J142" s="59"/>
      <c r="K142" s="59"/>
      <c r="L142" s="59"/>
      <c r="M142" s="59"/>
      <c r="N142" s="59"/>
    </row>
  </sheetData>
  <mergeCells count="2">
    <mergeCell ref="I3:M3"/>
    <mergeCell ref="O3:S3"/>
  </mergeCells>
  <phoneticPr fontId="2" type="noConversion"/>
  <printOptions gridLines="1"/>
  <pageMargins left="0.74803149606299213" right="0.74803149606299213" top="0.27559055118110237" bottom="0.27559055118110237" header="0.19685039370078741" footer="0.19685039370078741"/>
  <pageSetup scale="63" orientation="landscape" r:id="rId1"/>
  <headerFooter alignWithMargins="0"/>
  <rowBreaks count="1" manualBreakCount="1">
    <brk id="67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9"/>
  <sheetViews>
    <sheetView topLeftCell="A19" zoomScale="87" zoomScaleNormal="87" workbookViewId="0">
      <selection activeCell="C49" sqref="C49"/>
    </sheetView>
  </sheetViews>
  <sheetFormatPr defaultRowHeight="12.75" x14ac:dyDescent="0.2"/>
  <cols>
    <col min="2" max="2" width="30.85546875" customWidth="1"/>
    <col min="3" max="3" width="10" customWidth="1"/>
    <col min="4" max="4" width="13.7109375" style="11" customWidth="1"/>
    <col min="5" max="6" width="13.28515625" customWidth="1"/>
    <col min="7" max="7" width="19.85546875" customWidth="1"/>
    <col min="8" max="9" width="12.42578125" customWidth="1"/>
    <col min="13" max="13" width="10.28515625" customWidth="1"/>
    <col min="14" max="14" width="30.42578125" customWidth="1"/>
    <col min="15" max="15" width="7.42578125" customWidth="1"/>
    <col min="16" max="16" width="10.140625" customWidth="1"/>
    <col min="19" max="19" width="9.85546875" customWidth="1"/>
    <col min="20" max="20" width="11.140625" customWidth="1"/>
  </cols>
  <sheetData>
    <row r="1" spans="1:21" ht="26.25" x14ac:dyDescent="0.4">
      <c r="A1" s="211" t="s">
        <v>24</v>
      </c>
      <c r="B1" s="4"/>
    </row>
    <row r="2" spans="1:21" ht="23.25" x14ac:dyDescent="0.35">
      <c r="A2" s="1"/>
    </row>
    <row r="3" spans="1:21" x14ac:dyDescent="0.2">
      <c r="A3" s="27" t="s">
        <v>9</v>
      </c>
      <c r="B3" s="32" t="s">
        <v>0</v>
      </c>
      <c r="C3" s="32" t="s">
        <v>16</v>
      </c>
      <c r="D3" s="37" t="s">
        <v>10</v>
      </c>
      <c r="E3" s="32" t="s">
        <v>6</v>
      </c>
      <c r="F3" s="37" t="s">
        <v>33</v>
      </c>
      <c r="G3" s="32" t="s">
        <v>4</v>
      </c>
      <c r="H3" s="38" t="s">
        <v>8</v>
      </c>
      <c r="I3" s="298" t="s">
        <v>1</v>
      </c>
      <c r="J3" s="298"/>
      <c r="K3" s="298"/>
      <c r="L3" s="298"/>
      <c r="M3" s="298"/>
      <c r="N3" s="188"/>
      <c r="O3" s="300"/>
      <c r="P3" s="300"/>
      <c r="Q3" s="300"/>
      <c r="R3" s="300"/>
      <c r="S3" s="300"/>
      <c r="T3" s="185"/>
      <c r="U3" s="59"/>
    </row>
    <row r="4" spans="1:21" x14ac:dyDescent="0.2">
      <c r="A4" s="39"/>
      <c r="B4" s="43"/>
      <c r="C4" s="43"/>
      <c r="D4" s="40" t="s">
        <v>5</v>
      </c>
      <c r="E4" s="47"/>
      <c r="F4" s="40" t="s">
        <v>34</v>
      </c>
      <c r="G4" s="47"/>
      <c r="H4" s="42"/>
      <c r="I4" s="22" t="s">
        <v>15</v>
      </c>
      <c r="J4" s="25" t="s">
        <v>13</v>
      </c>
      <c r="K4" s="22" t="s">
        <v>11</v>
      </c>
      <c r="L4" s="25" t="s">
        <v>12</v>
      </c>
      <c r="M4" s="58" t="s">
        <v>14</v>
      </c>
      <c r="N4" s="152"/>
      <c r="O4" s="153"/>
      <c r="P4" s="153"/>
      <c r="Q4" s="186"/>
      <c r="R4" s="186"/>
      <c r="S4" s="153"/>
      <c r="T4" s="153"/>
      <c r="U4" s="59"/>
    </row>
    <row r="5" spans="1:21" x14ac:dyDescent="0.2">
      <c r="A5" s="79"/>
      <c r="B5" s="56"/>
      <c r="C5" s="214"/>
      <c r="D5" s="59"/>
      <c r="E5" s="52"/>
      <c r="F5" s="59"/>
      <c r="G5" s="46"/>
      <c r="H5" s="50"/>
      <c r="I5" s="15"/>
      <c r="J5" s="52"/>
      <c r="L5" s="52"/>
      <c r="N5" s="29"/>
      <c r="O5" s="59"/>
      <c r="P5" s="59"/>
      <c r="Q5" s="59"/>
      <c r="R5" s="59"/>
      <c r="S5" s="59"/>
      <c r="T5" s="59"/>
    </row>
    <row r="6" spans="1:21" ht="15.75" x14ac:dyDescent="0.25">
      <c r="A6" s="29"/>
      <c r="B6" s="246" t="s">
        <v>48</v>
      </c>
      <c r="C6" s="167"/>
      <c r="D6" s="59"/>
      <c r="E6" s="52"/>
      <c r="F6" s="59"/>
      <c r="G6" s="46"/>
      <c r="H6" s="50"/>
      <c r="I6" s="15"/>
      <c r="J6" s="52"/>
      <c r="L6" s="52"/>
      <c r="N6" s="29"/>
      <c r="O6" s="59"/>
      <c r="P6" s="59"/>
      <c r="Q6" s="59"/>
      <c r="R6" s="59"/>
      <c r="S6" s="59"/>
      <c r="T6" s="59"/>
    </row>
    <row r="7" spans="1:21" ht="15.75" x14ac:dyDescent="0.25">
      <c r="A7" s="29"/>
      <c r="B7" s="246"/>
      <c r="C7" s="167"/>
      <c r="D7" s="59"/>
      <c r="E7" s="52"/>
      <c r="F7" s="59"/>
      <c r="G7" s="46"/>
      <c r="H7" s="50"/>
      <c r="I7" s="15"/>
      <c r="J7" s="52"/>
      <c r="L7" s="52"/>
      <c r="N7" s="29"/>
      <c r="O7" s="59"/>
      <c r="P7" s="59"/>
      <c r="Q7" s="59"/>
      <c r="R7" s="59"/>
      <c r="S7" s="59"/>
      <c r="T7" s="59"/>
    </row>
    <row r="8" spans="1:21" ht="15" x14ac:dyDescent="0.2">
      <c r="A8" s="29"/>
      <c r="B8" s="245" t="s">
        <v>49</v>
      </c>
      <c r="C8" s="167">
        <v>1</v>
      </c>
      <c r="D8" s="247"/>
      <c r="E8" s="52"/>
      <c r="F8" s="59"/>
      <c r="G8" s="52"/>
      <c r="H8" s="24"/>
      <c r="I8">
        <v>500</v>
      </c>
      <c r="J8" s="52"/>
      <c r="K8">
        <v>500</v>
      </c>
      <c r="L8" s="52"/>
      <c r="M8" s="14">
        <f t="shared" ref="M8:M10" si="0">I8+J8-K8+L8</f>
        <v>0</v>
      </c>
      <c r="N8" s="29"/>
      <c r="O8" s="59"/>
      <c r="P8" s="59"/>
      <c r="Q8" s="59"/>
      <c r="R8" s="59"/>
      <c r="S8" s="59"/>
      <c r="T8" s="59"/>
    </row>
    <row r="9" spans="1:21" ht="15" x14ac:dyDescent="0.2">
      <c r="A9" s="29"/>
      <c r="B9" s="245" t="s">
        <v>50</v>
      </c>
      <c r="C9" s="249">
        <v>1</v>
      </c>
      <c r="D9" s="176"/>
      <c r="E9" s="62"/>
      <c r="F9" s="66"/>
      <c r="G9" s="62"/>
      <c r="H9" s="75"/>
      <c r="I9" s="233">
        <v>500</v>
      </c>
      <c r="J9" s="62"/>
      <c r="K9" s="14">
        <v>500</v>
      </c>
      <c r="L9" s="62"/>
      <c r="M9" s="14">
        <f t="shared" si="0"/>
        <v>0</v>
      </c>
      <c r="N9" s="29"/>
      <c r="O9" s="59"/>
      <c r="P9" s="59"/>
      <c r="Q9" s="59"/>
      <c r="R9" s="59"/>
      <c r="S9" s="59"/>
      <c r="T9" s="59"/>
    </row>
    <row r="10" spans="1:21" ht="15" x14ac:dyDescent="0.2">
      <c r="A10" s="29"/>
      <c r="B10" s="245" t="s">
        <v>53</v>
      </c>
      <c r="C10" s="249">
        <v>1</v>
      </c>
      <c r="D10" s="176"/>
      <c r="E10" s="62"/>
      <c r="F10" s="66"/>
      <c r="G10" s="62"/>
      <c r="H10" s="75"/>
      <c r="I10" s="233">
        <v>89</v>
      </c>
      <c r="J10" s="62"/>
      <c r="K10" s="14">
        <v>89</v>
      </c>
      <c r="L10" s="62"/>
      <c r="M10" s="14">
        <f t="shared" si="0"/>
        <v>0</v>
      </c>
      <c r="N10" s="29"/>
      <c r="O10" s="59"/>
      <c r="P10" s="59"/>
      <c r="Q10" s="59"/>
      <c r="R10" s="59"/>
      <c r="S10" s="59"/>
      <c r="T10" s="59"/>
    </row>
    <row r="11" spans="1:21" ht="15.75" x14ac:dyDescent="0.25">
      <c r="A11" s="29"/>
      <c r="B11" s="246"/>
      <c r="C11" s="167"/>
      <c r="D11" s="59"/>
      <c r="E11" s="52"/>
      <c r="F11" s="59"/>
      <c r="G11" s="46"/>
      <c r="H11" s="50"/>
      <c r="I11" s="15"/>
      <c r="J11" s="52"/>
      <c r="L11" s="52"/>
      <c r="N11" s="29"/>
      <c r="O11" s="59"/>
      <c r="P11" s="59"/>
      <c r="Q11" s="59"/>
      <c r="R11" s="59"/>
      <c r="S11" s="59"/>
      <c r="T11" s="59"/>
    </row>
    <row r="12" spans="1:21" ht="15" x14ac:dyDescent="0.2">
      <c r="A12" s="29"/>
      <c r="B12" s="245" t="s">
        <v>353</v>
      </c>
      <c r="C12" s="167"/>
      <c r="D12" s="59"/>
      <c r="E12" s="52"/>
      <c r="F12" s="59"/>
      <c r="G12" s="46"/>
      <c r="H12" s="50"/>
      <c r="I12" s="296">
        <v>1616</v>
      </c>
      <c r="J12" s="52"/>
      <c r="L12" s="52"/>
      <c r="M12" s="14">
        <f t="shared" ref="M12:M18" si="1">I12+J12-K12+L12</f>
        <v>1616</v>
      </c>
      <c r="N12" s="29"/>
      <c r="O12" s="59"/>
      <c r="P12" s="59"/>
      <c r="Q12" s="59"/>
      <c r="R12" s="59"/>
      <c r="S12" s="59"/>
      <c r="T12" s="59"/>
    </row>
    <row r="13" spans="1:21" ht="15" x14ac:dyDescent="0.2">
      <c r="A13" s="29"/>
      <c r="B13" s="245" t="s">
        <v>51</v>
      </c>
      <c r="C13" s="249">
        <v>4</v>
      </c>
      <c r="D13" s="176"/>
      <c r="E13" s="62"/>
      <c r="F13" s="66"/>
      <c r="G13" s="62"/>
      <c r="H13" s="75"/>
      <c r="I13" s="233">
        <v>479</v>
      </c>
      <c r="J13" s="62"/>
      <c r="K13" s="14"/>
      <c r="L13" s="62"/>
      <c r="M13" s="14">
        <f t="shared" si="1"/>
        <v>479</v>
      </c>
      <c r="N13" s="81"/>
      <c r="O13" s="59"/>
      <c r="P13" s="66"/>
      <c r="Q13" s="66"/>
      <c r="R13" s="66"/>
      <c r="S13" s="66"/>
      <c r="T13" s="66"/>
    </row>
    <row r="14" spans="1:21" ht="15" x14ac:dyDescent="0.2">
      <c r="A14" s="29"/>
      <c r="B14" s="245" t="s">
        <v>52</v>
      </c>
      <c r="C14" s="249">
        <v>4</v>
      </c>
      <c r="D14" s="176"/>
      <c r="E14" s="62"/>
      <c r="F14" s="66"/>
      <c r="G14" s="62"/>
      <c r="H14" s="75"/>
      <c r="I14" s="233">
        <v>820</v>
      </c>
      <c r="J14" s="62"/>
      <c r="K14" s="14"/>
      <c r="L14" s="62"/>
      <c r="M14" s="14">
        <f t="shared" si="1"/>
        <v>820</v>
      </c>
      <c r="N14" s="81"/>
      <c r="O14" s="59"/>
      <c r="P14" s="66"/>
      <c r="Q14" s="66"/>
      <c r="R14" s="66"/>
      <c r="S14" s="66"/>
      <c r="T14" s="66"/>
    </row>
    <row r="15" spans="1:21" ht="15" x14ac:dyDescent="0.2">
      <c r="A15" s="29"/>
      <c r="B15" s="245" t="s">
        <v>54</v>
      </c>
      <c r="C15" s="249">
        <v>5</v>
      </c>
      <c r="D15" s="176"/>
      <c r="E15" s="62"/>
      <c r="F15" s="66"/>
      <c r="G15" s="62"/>
      <c r="H15" s="75"/>
      <c r="I15" s="233">
        <v>550</v>
      </c>
      <c r="J15" s="62"/>
      <c r="K15" s="14"/>
      <c r="L15" s="62"/>
      <c r="M15" s="14">
        <f t="shared" si="1"/>
        <v>550</v>
      </c>
      <c r="N15" s="81"/>
      <c r="O15" s="59"/>
      <c r="P15" s="66"/>
      <c r="Q15" s="66"/>
      <c r="R15" s="66"/>
      <c r="S15" s="66"/>
      <c r="T15" s="66"/>
    </row>
    <row r="16" spans="1:21" ht="15" x14ac:dyDescent="0.2">
      <c r="A16" s="29"/>
      <c r="B16" s="245" t="s">
        <v>55</v>
      </c>
      <c r="C16" s="167">
        <v>3</v>
      </c>
      <c r="D16" s="176"/>
      <c r="E16" s="62"/>
      <c r="F16" s="66"/>
      <c r="G16" s="62"/>
      <c r="H16" s="75"/>
      <c r="I16" s="233">
        <v>0</v>
      </c>
      <c r="J16" s="62"/>
      <c r="K16" s="14"/>
      <c r="L16" s="62"/>
      <c r="M16" s="14">
        <f t="shared" si="1"/>
        <v>0</v>
      </c>
      <c r="N16" s="81"/>
      <c r="O16" s="59"/>
      <c r="P16" s="66"/>
      <c r="Q16" s="66"/>
      <c r="R16" s="66"/>
      <c r="S16" s="66"/>
      <c r="T16" s="66"/>
    </row>
    <row r="17" spans="1:20" ht="15" x14ac:dyDescent="0.2">
      <c r="A17" s="29"/>
      <c r="B17" s="245" t="s">
        <v>56</v>
      </c>
      <c r="C17" s="167">
        <v>7</v>
      </c>
      <c r="D17" s="176"/>
      <c r="E17" s="62"/>
      <c r="F17" s="66"/>
      <c r="G17" s="62"/>
      <c r="H17" s="75"/>
      <c r="I17" s="233">
        <v>749</v>
      </c>
      <c r="J17" s="62"/>
      <c r="K17" s="14"/>
      <c r="L17" s="62"/>
      <c r="M17" s="14">
        <f t="shared" si="1"/>
        <v>749</v>
      </c>
      <c r="N17" s="81"/>
      <c r="O17" s="59"/>
      <c r="P17" s="66"/>
      <c r="Q17" s="66"/>
      <c r="R17" s="66"/>
      <c r="S17" s="66"/>
      <c r="T17" s="66"/>
    </row>
    <row r="18" spans="1:20" ht="15" x14ac:dyDescent="0.2">
      <c r="A18" s="29"/>
      <c r="B18" s="245" t="s">
        <v>57</v>
      </c>
      <c r="C18" s="167">
        <v>1</v>
      </c>
      <c r="D18" s="176"/>
      <c r="E18" s="62"/>
      <c r="F18" s="66"/>
      <c r="G18" s="62"/>
      <c r="H18" s="75"/>
      <c r="I18" s="233">
        <v>200</v>
      </c>
      <c r="J18" s="62"/>
      <c r="K18" s="14"/>
      <c r="L18" s="62"/>
      <c r="M18" s="14">
        <f t="shared" si="1"/>
        <v>200</v>
      </c>
      <c r="N18" s="81"/>
      <c r="O18" s="59"/>
      <c r="P18" s="66"/>
      <c r="Q18" s="66"/>
      <c r="R18" s="66"/>
      <c r="S18" s="66"/>
      <c r="T18" s="66"/>
    </row>
    <row r="19" spans="1:20" ht="15" x14ac:dyDescent="0.2">
      <c r="A19" s="29"/>
      <c r="B19" s="245" t="s">
        <v>58</v>
      </c>
      <c r="C19" s="167">
        <v>1</v>
      </c>
      <c r="D19" s="176"/>
      <c r="E19" s="62"/>
      <c r="F19" s="235"/>
      <c r="G19" s="62"/>
      <c r="H19" s="75"/>
      <c r="I19" s="233">
        <v>0</v>
      </c>
      <c r="J19" s="62"/>
      <c r="K19" s="14"/>
      <c r="L19" s="62"/>
      <c r="M19" s="14">
        <f t="shared" ref="M19:M49" si="2">I19+J19-K19+L19</f>
        <v>0</v>
      </c>
      <c r="N19" s="81"/>
      <c r="O19" s="59"/>
      <c r="P19" s="66"/>
      <c r="Q19" s="66"/>
      <c r="R19" s="66"/>
      <c r="S19" s="66"/>
      <c r="T19" s="66"/>
    </row>
    <row r="20" spans="1:20" ht="15" x14ac:dyDescent="0.2">
      <c r="A20" s="29"/>
      <c r="B20" s="245" t="s">
        <v>59</v>
      </c>
      <c r="C20" s="167">
        <v>5</v>
      </c>
      <c r="D20" s="176"/>
      <c r="E20" s="62"/>
      <c r="F20" s="66"/>
      <c r="G20" s="62"/>
      <c r="H20" s="75"/>
      <c r="I20" s="233">
        <v>0</v>
      </c>
      <c r="J20" s="62"/>
      <c r="K20" s="14"/>
      <c r="L20" s="62"/>
      <c r="M20" s="14">
        <f t="shared" si="2"/>
        <v>0</v>
      </c>
      <c r="N20" s="81"/>
      <c r="O20" s="59"/>
      <c r="P20" s="66"/>
      <c r="Q20" s="66"/>
      <c r="R20" s="66"/>
      <c r="S20" s="66"/>
      <c r="T20" s="66"/>
    </row>
    <row r="21" spans="1:20" ht="15" x14ac:dyDescent="0.2">
      <c r="A21" s="29"/>
      <c r="B21" s="245" t="s">
        <v>60</v>
      </c>
      <c r="C21" s="167">
        <v>1</v>
      </c>
      <c r="D21" s="176"/>
      <c r="E21" s="62"/>
      <c r="F21" s="66"/>
      <c r="G21" s="62"/>
      <c r="H21" s="75"/>
      <c r="I21" s="233">
        <v>2500</v>
      </c>
      <c r="J21" s="62"/>
      <c r="K21" s="14"/>
      <c r="L21" s="62"/>
      <c r="M21" s="14">
        <f t="shared" si="2"/>
        <v>2500</v>
      </c>
      <c r="N21" s="81"/>
      <c r="O21" s="59"/>
      <c r="P21" s="66"/>
      <c r="Q21" s="66"/>
      <c r="R21" s="66"/>
      <c r="S21" s="66"/>
      <c r="T21" s="66"/>
    </row>
    <row r="22" spans="1:20" ht="15" x14ac:dyDescent="0.2">
      <c r="A22" s="29"/>
      <c r="B22" s="245" t="s">
        <v>61</v>
      </c>
      <c r="C22" s="167">
        <v>1</v>
      </c>
      <c r="D22" s="176"/>
      <c r="E22" s="62"/>
      <c r="F22" s="66"/>
      <c r="G22" s="62"/>
      <c r="H22" s="75"/>
      <c r="I22" s="233">
        <v>505</v>
      </c>
      <c r="J22" s="62"/>
      <c r="K22" s="14"/>
      <c r="L22" s="62"/>
      <c r="M22" s="14">
        <f t="shared" si="2"/>
        <v>505</v>
      </c>
      <c r="N22" s="81"/>
      <c r="O22" s="59"/>
      <c r="P22" s="66"/>
      <c r="Q22" s="66"/>
      <c r="R22" s="66"/>
      <c r="S22" s="66"/>
      <c r="T22" s="66"/>
    </row>
    <row r="23" spans="1:20" ht="15" x14ac:dyDescent="0.2">
      <c r="A23" s="29"/>
      <c r="B23" s="245" t="s">
        <v>62</v>
      </c>
      <c r="C23" s="167">
        <v>1</v>
      </c>
      <c r="D23" s="176"/>
      <c r="E23" s="62"/>
      <c r="F23" s="176"/>
      <c r="G23" s="62"/>
      <c r="H23" s="75"/>
      <c r="I23" s="233">
        <v>120</v>
      </c>
      <c r="J23" s="62"/>
      <c r="K23" s="14"/>
      <c r="L23" s="62"/>
      <c r="M23" s="14">
        <f t="shared" si="2"/>
        <v>120</v>
      </c>
      <c r="N23" s="81"/>
      <c r="O23" s="59"/>
      <c r="P23" s="66"/>
      <c r="Q23" s="66"/>
      <c r="R23" s="66"/>
      <c r="S23" s="66"/>
      <c r="T23" s="66"/>
    </row>
    <row r="24" spans="1:20" ht="15" x14ac:dyDescent="0.2">
      <c r="A24" s="29"/>
      <c r="B24" s="245" t="s">
        <v>63</v>
      </c>
      <c r="C24" s="167">
        <v>1</v>
      </c>
      <c r="D24" s="176"/>
      <c r="E24" s="62"/>
      <c r="F24" s="232"/>
      <c r="G24" s="62"/>
      <c r="H24" s="75"/>
      <c r="I24" s="233">
        <v>0</v>
      </c>
      <c r="J24" s="62"/>
      <c r="K24" s="14"/>
      <c r="L24" s="62"/>
      <c r="M24" s="14">
        <f t="shared" si="2"/>
        <v>0</v>
      </c>
      <c r="N24" s="81"/>
      <c r="O24" s="59"/>
      <c r="P24" s="66"/>
      <c r="Q24" s="66"/>
      <c r="R24" s="66"/>
      <c r="S24" s="66"/>
      <c r="T24" s="66"/>
    </row>
    <row r="25" spans="1:20" ht="15" x14ac:dyDescent="0.2">
      <c r="A25" s="29"/>
      <c r="B25" s="245" t="s">
        <v>64</v>
      </c>
      <c r="C25" s="167">
        <v>1</v>
      </c>
      <c r="D25" s="176"/>
      <c r="E25" s="62"/>
      <c r="F25" s="232"/>
      <c r="G25" s="62"/>
      <c r="H25" s="75"/>
      <c r="I25" s="233">
        <v>300</v>
      </c>
      <c r="J25" s="62"/>
      <c r="K25" s="14"/>
      <c r="L25" s="62"/>
      <c r="M25" s="14">
        <f t="shared" si="2"/>
        <v>300</v>
      </c>
      <c r="N25" s="81"/>
      <c r="O25" s="59"/>
      <c r="P25" s="66"/>
      <c r="Q25" s="66"/>
      <c r="R25" s="66"/>
      <c r="S25" s="66"/>
      <c r="T25" s="66"/>
    </row>
    <row r="26" spans="1:20" ht="15" x14ac:dyDescent="0.2">
      <c r="A26" s="29"/>
      <c r="B26" s="245" t="s">
        <v>65</v>
      </c>
      <c r="C26" s="167">
        <v>1</v>
      </c>
      <c r="D26" s="176"/>
      <c r="E26" s="62"/>
      <c r="F26" s="232"/>
      <c r="G26" s="62"/>
      <c r="H26" s="75"/>
      <c r="I26" s="233">
        <v>0</v>
      </c>
      <c r="J26" s="62"/>
      <c r="K26" s="14"/>
      <c r="L26" s="62"/>
      <c r="M26" s="14">
        <f t="shared" si="2"/>
        <v>0</v>
      </c>
      <c r="N26" s="81"/>
      <c r="O26" s="59"/>
      <c r="P26" s="66"/>
      <c r="Q26" s="66"/>
      <c r="R26" s="66"/>
      <c r="S26" s="66"/>
      <c r="T26" s="66"/>
    </row>
    <row r="27" spans="1:20" ht="15" x14ac:dyDescent="0.2">
      <c r="A27" s="29"/>
      <c r="B27" s="245" t="s">
        <v>66</v>
      </c>
      <c r="C27" s="216">
        <v>1</v>
      </c>
      <c r="D27" s="176"/>
      <c r="E27" s="62"/>
      <c r="F27" s="66"/>
      <c r="G27" s="62"/>
      <c r="H27" s="75"/>
      <c r="I27" s="14">
        <v>558.78</v>
      </c>
      <c r="J27" s="62"/>
      <c r="K27" s="14"/>
      <c r="L27" s="62"/>
      <c r="M27" s="14">
        <f t="shared" si="2"/>
        <v>558.78</v>
      </c>
      <c r="N27" s="81"/>
      <c r="O27" s="193"/>
      <c r="P27" s="66"/>
      <c r="Q27" s="66"/>
      <c r="R27" s="66"/>
      <c r="S27" s="66"/>
      <c r="T27" s="66"/>
    </row>
    <row r="28" spans="1:20" ht="15" x14ac:dyDescent="0.2">
      <c r="A28" s="29"/>
      <c r="B28" s="245" t="s">
        <v>67</v>
      </c>
      <c r="C28" s="216">
        <v>1</v>
      </c>
      <c r="D28" s="176"/>
      <c r="E28" s="62"/>
      <c r="F28" s="66"/>
      <c r="G28" s="62"/>
      <c r="H28" s="75"/>
      <c r="I28" s="14">
        <v>862.99</v>
      </c>
      <c r="J28" s="62"/>
      <c r="K28" s="14"/>
      <c r="L28" s="62"/>
      <c r="M28" s="14">
        <f t="shared" si="2"/>
        <v>862.99</v>
      </c>
      <c r="N28" s="81"/>
      <c r="O28" s="193"/>
      <c r="P28" s="66"/>
      <c r="Q28" s="66"/>
      <c r="R28" s="66"/>
      <c r="S28" s="66"/>
      <c r="T28" s="66"/>
    </row>
    <row r="29" spans="1:20" ht="15" x14ac:dyDescent="0.2">
      <c r="A29" s="29"/>
      <c r="B29" s="245" t="s">
        <v>68</v>
      </c>
      <c r="C29" s="216">
        <v>1</v>
      </c>
      <c r="D29" s="176"/>
      <c r="E29" s="62"/>
      <c r="F29" s="66"/>
      <c r="G29" s="62"/>
      <c r="H29" s="75"/>
      <c r="I29" s="14">
        <v>-0.18999999999999773</v>
      </c>
      <c r="J29" s="62"/>
      <c r="K29" s="14"/>
      <c r="L29" s="62"/>
      <c r="M29" s="14">
        <f t="shared" si="2"/>
        <v>-0.18999999999999773</v>
      </c>
      <c r="N29" s="81"/>
      <c r="O29" s="193"/>
      <c r="P29" s="66"/>
      <c r="Q29" s="66"/>
      <c r="R29" s="66"/>
      <c r="S29" s="66"/>
      <c r="T29" s="66"/>
    </row>
    <row r="30" spans="1:20" ht="15" x14ac:dyDescent="0.2">
      <c r="A30" s="29"/>
      <c r="B30" s="245" t="s">
        <v>69</v>
      </c>
      <c r="C30" s="216">
        <v>3</v>
      </c>
      <c r="D30" s="176"/>
      <c r="E30" s="62"/>
      <c r="F30" s="9"/>
      <c r="G30" s="62"/>
      <c r="H30" s="75"/>
      <c r="I30" s="14">
        <v>253.47</v>
      </c>
      <c r="J30" s="62"/>
      <c r="K30" s="14"/>
      <c r="L30" s="62"/>
      <c r="M30" s="14">
        <f t="shared" si="2"/>
        <v>253.47</v>
      </c>
      <c r="N30" s="81"/>
      <c r="O30" s="193"/>
      <c r="P30" s="66"/>
      <c r="Q30" s="66"/>
      <c r="R30" s="66"/>
      <c r="S30" s="66"/>
      <c r="T30" s="66"/>
    </row>
    <row r="31" spans="1:20" ht="15" x14ac:dyDescent="0.2">
      <c r="A31" s="29"/>
      <c r="B31" s="245" t="s">
        <v>70</v>
      </c>
      <c r="C31" s="216">
        <v>1</v>
      </c>
      <c r="D31" s="176"/>
      <c r="E31" s="62"/>
      <c r="F31" s="232"/>
      <c r="G31" s="62"/>
      <c r="H31" s="75"/>
      <c r="I31" s="14">
        <v>547</v>
      </c>
      <c r="J31" s="62"/>
      <c r="K31" s="14"/>
      <c r="L31" s="62"/>
      <c r="M31" s="14">
        <f t="shared" si="2"/>
        <v>547</v>
      </c>
      <c r="N31" s="81"/>
      <c r="O31" s="193"/>
      <c r="P31" s="66"/>
      <c r="Q31" s="66"/>
      <c r="R31" s="66"/>
      <c r="S31" s="66"/>
      <c r="T31" s="66"/>
    </row>
    <row r="32" spans="1:20" ht="15" x14ac:dyDescent="0.2">
      <c r="A32" s="29"/>
      <c r="B32" s="245" t="s">
        <v>71</v>
      </c>
      <c r="C32" s="216">
        <v>1</v>
      </c>
      <c r="D32" s="176"/>
      <c r="E32" s="62"/>
      <c r="F32" s="232"/>
      <c r="G32" s="62"/>
      <c r="H32" s="75"/>
      <c r="I32" s="14">
        <v>0.17999999999999972</v>
      </c>
      <c r="J32" s="62"/>
      <c r="K32" s="14"/>
      <c r="L32" s="62"/>
      <c r="M32" s="14">
        <f t="shared" si="2"/>
        <v>0.17999999999999972</v>
      </c>
      <c r="N32" s="81"/>
      <c r="O32" s="193"/>
      <c r="P32" s="66"/>
      <c r="Q32" s="66"/>
      <c r="R32" s="66"/>
      <c r="S32" s="66"/>
      <c r="T32" s="66"/>
    </row>
    <row r="33" spans="1:20" ht="15" x14ac:dyDescent="0.2">
      <c r="A33" s="29"/>
      <c r="B33" s="245" t="s">
        <v>72</v>
      </c>
      <c r="C33" s="216">
        <v>1</v>
      </c>
      <c r="D33" s="176"/>
      <c r="E33" s="62"/>
      <c r="F33" s="66"/>
      <c r="G33" s="62"/>
      <c r="H33" s="75"/>
      <c r="I33" s="14">
        <v>925</v>
      </c>
      <c r="J33" s="62"/>
      <c r="K33" s="14"/>
      <c r="L33" s="62"/>
      <c r="M33" s="14">
        <f t="shared" si="2"/>
        <v>925</v>
      </c>
      <c r="N33" s="81"/>
      <c r="O33" s="193"/>
      <c r="P33" s="66"/>
      <c r="Q33" s="66"/>
      <c r="R33" s="66"/>
      <c r="S33" s="66"/>
      <c r="T33" s="66"/>
    </row>
    <row r="34" spans="1:20" ht="15" x14ac:dyDescent="0.2">
      <c r="A34" s="29"/>
      <c r="B34" s="245" t="s">
        <v>73</v>
      </c>
      <c r="C34" s="216">
        <v>2</v>
      </c>
      <c r="D34" s="176"/>
      <c r="E34" s="62"/>
      <c r="F34" s="66"/>
      <c r="G34" s="62"/>
      <c r="H34" s="75"/>
      <c r="I34" s="14">
        <v>124.92</v>
      </c>
      <c r="J34" s="62"/>
      <c r="K34" s="14"/>
      <c r="L34" s="62"/>
      <c r="M34" s="14">
        <f t="shared" si="2"/>
        <v>124.92</v>
      </c>
      <c r="N34" s="81"/>
      <c r="O34" s="193"/>
      <c r="P34" s="66"/>
      <c r="Q34" s="66"/>
      <c r="R34" s="66"/>
      <c r="S34" s="66"/>
      <c r="T34" s="66"/>
    </row>
    <row r="35" spans="1:20" ht="15" x14ac:dyDescent="0.2">
      <c r="A35" s="29"/>
      <c r="B35" s="245" t="s">
        <v>74</v>
      </c>
      <c r="C35" s="216"/>
      <c r="D35" s="176"/>
      <c r="E35" s="62"/>
      <c r="F35" s="66"/>
      <c r="G35" s="62"/>
      <c r="H35" s="75"/>
      <c r="I35" s="14">
        <v>1103.33</v>
      </c>
      <c r="J35" s="62"/>
      <c r="K35" s="14"/>
      <c r="L35" s="62"/>
      <c r="M35" s="14">
        <f t="shared" si="2"/>
        <v>1103.33</v>
      </c>
      <c r="N35" s="81"/>
      <c r="O35" s="193"/>
      <c r="P35" s="66"/>
      <c r="Q35" s="66"/>
      <c r="R35" s="66"/>
      <c r="S35" s="66"/>
      <c r="T35" s="66"/>
    </row>
    <row r="36" spans="1:20" ht="15" x14ac:dyDescent="0.2">
      <c r="A36" s="29"/>
      <c r="B36" s="245" t="s">
        <v>75</v>
      </c>
      <c r="C36" s="216"/>
      <c r="D36" s="176"/>
      <c r="E36" s="62"/>
      <c r="F36" s="66"/>
      <c r="G36" s="62"/>
      <c r="H36" s="75"/>
      <c r="I36" s="14">
        <v>6000</v>
      </c>
      <c r="J36" s="62"/>
      <c r="K36" s="14"/>
      <c r="L36" s="62"/>
      <c r="M36" s="14">
        <f t="shared" si="2"/>
        <v>6000</v>
      </c>
      <c r="N36" s="81"/>
      <c r="O36" s="193"/>
      <c r="P36" s="66"/>
      <c r="Q36" s="66"/>
      <c r="R36" s="66"/>
      <c r="S36" s="66"/>
      <c r="T36" s="66"/>
    </row>
    <row r="37" spans="1:20" ht="15" x14ac:dyDescent="0.2">
      <c r="A37" s="29"/>
      <c r="B37" s="245" t="s">
        <v>76</v>
      </c>
      <c r="C37" s="216">
        <v>1</v>
      </c>
      <c r="D37" s="176"/>
      <c r="E37" s="62"/>
      <c r="F37" s="66"/>
      <c r="G37" s="62"/>
      <c r="H37" s="75"/>
      <c r="I37" s="14">
        <v>132.78</v>
      </c>
      <c r="J37" s="62"/>
      <c r="K37" s="14"/>
      <c r="L37" s="62"/>
      <c r="M37" s="14">
        <f t="shared" si="2"/>
        <v>132.78</v>
      </c>
      <c r="N37" s="81"/>
      <c r="O37" s="193"/>
      <c r="P37" s="66"/>
      <c r="Q37" s="66"/>
      <c r="R37" s="66"/>
      <c r="S37" s="66"/>
      <c r="T37" s="66"/>
    </row>
    <row r="38" spans="1:20" ht="15" x14ac:dyDescent="0.2">
      <c r="A38" s="29"/>
      <c r="B38" s="245" t="s">
        <v>77</v>
      </c>
      <c r="C38" s="216">
        <v>2</v>
      </c>
      <c r="D38" s="176"/>
      <c r="E38" s="62"/>
      <c r="F38" s="66"/>
      <c r="G38" s="62"/>
      <c r="H38" s="75"/>
      <c r="I38" s="14">
        <v>0</v>
      </c>
      <c r="J38" s="62"/>
      <c r="K38" s="14"/>
      <c r="L38" s="62"/>
      <c r="M38" s="14">
        <f t="shared" si="2"/>
        <v>0</v>
      </c>
      <c r="N38" s="81"/>
      <c r="O38" s="193"/>
      <c r="P38" s="66"/>
      <c r="Q38" s="66"/>
      <c r="R38" s="66"/>
      <c r="S38" s="66"/>
      <c r="T38" s="66"/>
    </row>
    <row r="39" spans="1:20" ht="15" x14ac:dyDescent="0.2">
      <c r="A39" s="29"/>
      <c r="B39" s="245" t="s">
        <v>78</v>
      </c>
      <c r="C39" s="216"/>
      <c r="D39" s="176"/>
      <c r="E39" s="62"/>
      <c r="F39" s="66"/>
      <c r="G39" s="62"/>
      <c r="H39" s="75"/>
      <c r="I39" s="14">
        <v>3000</v>
      </c>
      <c r="J39" s="62"/>
      <c r="K39" s="14"/>
      <c r="L39" s="62"/>
      <c r="M39" s="14">
        <f t="shared" si="2"/>
        <v>3000</v>
      </c>
      <c r="N39" s="81"/>
      <c r="O39" s="193"/>
      <c r="P39" s="66"/>
      <c r="Q39" s="66"/>
      <c r="R39" s="66"/>
      <c r="S39" s="66"/>
      <c r="T39" s="66"/>
    </row>
    <row r="40" spans="1:20" ht="15" x14ac:dyDescent="0.2">
      <c r="A40" s="29"/>
      <c r="B40" s="245" t="s">
        <v>79</v>
      </c>
      <c r="C40" s="216">
        <v>2</v>
      </c>
      <c r="D40" s="176"/>
      <c r="E40" s="62"/>
      <c r="F40" s="66"/>
      <c r="G40" s="62"/>
      <c r="H40" s="75"/>
      <c r="I40" s="14">
        <v>300</v>
      </c>
      <c r="J40" s="62"/>
      <c r="K40" s="14"/>
      <c r="L40" s="62"/>
      <c r="M40" s="14">
        <f t="shared" si="2"/>
        <v>300</v>
      </c>
      <c r="N40" s="81"/>
      <c r="O40" s="193"/>
      <c r="P40" s="66"/>
      <c r="Q40" s="66"/>
      <c r="R40" s="66"/>
      <c r="S40" s="66"/>
      <c r="T40" s="66"/>
    </row>
    <row r="41" spans="1:20" ht="15" x14ac:dyDescent="0.2">
      <c r="A41" s="29"/>
      <c r="B41" s="245" t="s">
        <v>80</v>
      </c>
      <c r="C41" s="216"/>
      <c r="D41" s="176"/>
      <c r="E41" s="62"/>
      <c r="F41" s="66"/>
      <c r="G41" s="62"/>
      <c r="H41" s="75"/>
      <c r="I41" s="14">
        <v>390</v>
      </c>
      <c r="J41" s="62"/>
      <c r="K41" s="14"/>
      <c r="L41" s="62"/>
      <c r="M41" s="14">
        <f t="shared" si="2"/>
        <v>390</v>
      </c>
      <c r="N41" s="81"/>
      <c r="O41" s="193"/>
      <c r="P41" s="66"/>
      <c r="Q41" s="66"/>
      <c r="R41" s="66"/>
      <c r="S41" s="66"/>
      <c r="T41" s="66"/>
    </row>
    <row r="42" spans="1:20" ht="15" x14ac:dyDescent="0.2">
      <c r="A42" s="29"/>
      <c r="B42" s="245" t="s">
        <v>81</v>
      </c>
      <c r="C42" s="216"/>
      <c r="D42" s="176"/>
      <c r="E42" s="62"/>
      <c r="F42" s="66"/>
      <c r="G42" s="62"/>
      <c r="H42" s="75"/>
      <c r="I42" s="14">
        <v>4000</v>
      </c>
      <c r="J42" s="62"/>
      <c r="K42" s="14"/>
      <c r="L42" s="62"/>
      <c r="M42" s="14">
        <f t="shared" si="2"/>
        <v>4000</v>
      </c>
      <c r="N42" s="81"/>
      <c r="O42" s="193"/>
      <c r="P42" s="66"/>
      <c r="Q42" s="66"/>
      <c r="R42" s="66"/>
      <c r="S42" s="66"/>
      <c r="T42" s="66"/>
    </row>
    <row r="43" spans="1:20" ht="15" x14ac:dyDescent="0.2">
      <c r="A43" s="29"/>
      <c r="B43" s="245" t="s">
        <v>82</v>
      </c>
      <c r="C43" s="216">
        <v>1</v>
      </c>
      <c r="D43" s="176"/>
      <c r="E43" s="62"/>
      <c r="F43" s="66"/>
      <c r="G43" s="62"/>
      <c r="H43" s="75"/>
      <c r="I43" s="14">
        <v>0</v>
      </c>
      <c r="J43" s="62"/>
      <c r="K43" s="14"/>
      <c r="L43" s="62"/>
      <c r="M43" s="14">
        <f t="shared" si="2"/>
        <v>0</v>
      </c>
      <c r="N43" s="81"/>
      <c r="O43" s="193"/>
      <c r="P43" s="66"/>
      <c r="Q43" s="66"/>
      <c r="R43" s="66"/>
      <c r="S43" s="66"/>
      <c r="T43" s="66"/>
    </row>
    <row r="44" spans="1:20" ht="15" x14ac:dyDescent="0.2">
      <c r="A44" s="29"/>
      <c r="B44" s="245" t="s">
        <v>83</v>
      </c>
      <c r="C44" s="216">
        <v>8</v>
      </c>
      <c r="D44" s="248" t="s">
        <v>85</v>
      </c>
      <c r="E44" s="81"/>
      <c r="F44" s="81"/>
      <c r="G44" s="62"/>
      <c r="H44" s="75"/>
      <c r="I44" s="14">
        <v>3808</v>
      </c>
      <c r="J44" s="62"/>
      <c r="K44" s="14"/>
      <c r="L44" s="62"/>
      <c r="M44" s="14">
        <f t="shared" si="2"/>
        <v>3808</v>
      </c>
      <c r="N44" s="81"/>
      <c r="O44" s="193"/>
      <c r="P44" s="66"/>
      <c r="Q44" s="66"/>
      <c r="R44" s="66"/>
      <c r="S44" s="66"/>
      <c r="T44" s="66"/>
    </row>
    <row r="45" spans="1:20" x14ac:dyDescent="0.2">
      <c r="A45" s="29"/>
      <c r="B45" s="90" t="s">
        <v>354</v>
      </c>
      <c r="C45" s="29"/>
      <c r="D45" s="182"/>
      <c r="E45" s="29"/>
      <c r="F45" s="29"/>
      <c r="G45" s="29"/>
      <c r="H45" s="29"/>
      <c r="I45" s="14">
        <v>0</v>
      </c>
      <c r="J45" s="29"/>
      <c r="K45" s="29"/>
      <c r="L45" s="52"/>
      <c r="M45" s="52">
        <f t="shared" si="2"/>
        <v>0</v>
      </c>
      <c r="N45" s="81"/>
      <c r="O45" s="193"/>
      <c r="P45" s="66"/>
      <c r="Q45" s="66"/>
      <c r="R45" s="66"/>
      <c r="S45" s="66"/>
      <c r="T45" s="66"/>
    </row>
    <row r="46" spans="1:20" ht="15" x14ac:dyDescent="0.2">
      <c r="A46" s="29"/>
      <c r="B46" s="245" t="s">
        <v>107</v>
      </c>
      <c r="C46" s="216"/>
      <c r="D46" s="176"/>
      <c r="E46" s="62"/>
      <c r="F46" s="66"/>
      <c r="G46" s="81"/>
      <c r="H46" s="62"/>
      <c r="I46" s="14">
        <v>300</v>
      </c>
      <c r="J46" s="62"/>
      <c r="K46" s="14"/>
      <c r="L46" s="62"/>
      <c r="M46" s="52">
        <f t="shared" si="2"/>
        <v>300</v>
      </c>
      <c r="N46" s="81"/>
      <c r="O46" s="193"/>
      <c r="P46" s="66"/>
      <c r="Q46" s="66"/>
      <c r="R46" s="66"/>
      <c r="S46" s="66"/>
      <c r="T46" s="66"/>
    </row>
    <row r="47" spans="1:20" ht="15" x14ac:dyDescent="0.2">
      <c r="A47" s="29"/>
      <c r="B47" s="245" t="s">
        <v>355</v>
      </c>
      <c r="C47" s="216">
        <v>1</v>
      </c>
      <c r="D47" s="66" t="s">
        <v>356</v>
      </c>
      <c r="E47" s="62"/>
      <c r="F47" s="66"/>
      <c r="G47" s="62"/>
      <c r="H47" s="75"/>
      <c r="I47" s="14">
        <v>2638.33</v>
      </c>
      <c r="J47" s="62"/>
      <c r="K47" s="14"/>
      <c r="L47" s="62"/>
      <c r="M47" s="14">
        <f t="shared" si="2"/>
        <v>2638.33</v>
      </c>
      <c r="N47" s="81"/>
      <c r="O47" s="193"/>
      <c r="P47" s="66"/>
      <c r="Q47" s="66"/>
      <c r="R47" s="66"/>
      <c r="S47" s="66"/>
      <c r="T47" s="66"/>
    </row>
    <row r="48" spans="1:20" ht="15" x14ac:dyDescent="0.2">
      <c r="A48" s="29"/>
      <c r="B48" s="245" t="s">
        <v>357</v>
      </c>
      <c r="C48" s="216">
        <v>4</v>
      </c>
      <c r="D48" s="66" t="s">
        <v>358</v>
      </c>
      <c r="E48" s="62"/>
      <c r="F48" s="66"/>
      <c r="G48" s="62"/>
      <c r="H48" s="75"/>
      <c r="I48" s="14">
        <v>1315.2</v>
      </c>
      <c r="J48" s="62">
        <v>1208.23</v>
      </c>
      <c r="K48" s="14"/>
      <c r="L48" s="62"/>
      <c r="M48" s="14">
        <f t="shared" si="2"/>
        <v>2523.4300000000003</v>
      </c>
      <c r="N48" s="81"/>
      <c r="O48" s="193"/>
      <c r="P48" s="66"/>
      <c r="Q48" s="66"/>
      <c r="R48" s="66"/>
      <c r="S48" s="66"/>
      <c r="T48" s="66"/>
    </row>
    <row r="49" spans="1:20" ht="15" x14ac:dyDescent="0.2">
      <c r="A49" s="29"/>
      <c r="B49" s="245" t="s">
        <v>360</v>
      </c>
      <c r="C49" s="216"/>
      <c r="D49" s="66" t="s">
        <v>361</v>
      </c>
      <c r="E49" s="62"/>
      <c r="F49" s="66"/>
      <c r="G49" s="62" t="s">
        <v>362</v>
      </c>
      <c r="H49" s="75"/>
      <c r="I49" s="14">
        <v>2238.75</v>
      </c>
      <c r="J49" s="62"/>
      <c r="K49" s="14"/>
      <c r="L49" s="62"/>
      <c r="M49" s="14">
        <f t="shared" si="2"/>
        <v>2238.75</v>
      </c>
      <c r="N49" s="81"/>
      <c r="O49" s="193"/>
      <c r="P49" s="66"/>
      <c r="Q49" s="66"/>
      <c r="R49" s="66"/>
      <c r="S49" s="66"/>
      <c r="T49" s="66"/>
    </row>
    <row r="50" spans="1:20" ht="15" x14ac:dyDescent="0.2">
      <c r="A50" s="29"/>
      <c r="B50" s="245"/>
      <c r="C50" s="216"/>
      <c r="D50" s="66"/>
      <c r="E50" s="62"/>
      <c r="F50" s="66"/>
      <c r="G50" s="62"/>
      <c r="H50" s="75"/>
      <c r="I50" s="14"/>
      <c r="J50" s="62"/>
      <c r="K50" s="14"/>
      <c r="L50" s="62"/>
      <c r="M50" s="14"/>
      <c r="N50" s="81"/>
      <c r="O50" s="193"/>
      <c r="P50" s="66"/>
      <c r="Q50" s="66"/>
      <c r="R50" s="66"/>
      <c r="S50" s="66"/>
      <c r="T50" s="66"/>
    </row>
    <row r="51" spans="1:20" ht="15" x14ac:dyDescent="0.2">
      <c r="A51" s="29"/>
      <c r="B51" s="245"/>
      <c r="C51" s="216"/>
      <c r="D51" s="66"/>
      <c r="E51" s="62"/>
      <c r="F51" s="66"/>
      <c r="G51" s="62"/>
      <c r="H51" s="75"/>
      <c r="I51" s="14"/>
      <c r="J51" s="62"/>
      <c r="K51" s="14"/>
      <c r="L51" s="62"/>
      <c r="M51" s="14"/>
      <c r="N51" s="81"/>
      <c r="O51" s="193"/>
      <c r="P51" s="66"/>
      <c r="Q51" s="66"/>
      <c r="R51" s="66"/>
      <c r="S51" s="66"/>
      <c r="T51" s="66"/>
    </row>
    <row r="52" spans="1:20" x14ac:dyDescent="0.2">
      <c r="A52" s="29"/>
      <c r="B52" s="52"/>
      <c r="C52" s="215"/>
      <c r="D52" s="66"/>
      <c r="E52" s="62"/>
      <c r="F52" s="66"/>
      <c r="G52" s="62"/>
      <c r="H52" s="75"/>
      <c r="I52" s="14"/>
      <c r="J52" s="62"/>
      <c r="K52" s="14"/>
      <c r="L52" s="62"/>
      <c r="M52" s="14">
        <f>I52+J52</f>
        <v>0</v>
      </c>
      <c r="N52" s="81"/>
      <c r="O52" s="59"/>
      <c r="P52" s="66"/>
      <c r="Q52" s="66"/>
      <c r="R52" s="66"/>
      <c r="S52" s="66"/>
      <c r="T52" s="66"/>
    </row>
    <row r="53" spans="1:20" ht="13.5" thickBot="1" x14ac:dyDescent="0.25">
      <c r="A53" s="39"/>
      <c r="B53" s="43"/>
      <c r="C53" s="217"/>
      <c r="D53" s="69"/>
      <c r="E53" s="72"/>
      <c r="F53" s="78">
        <f>SUM(F13:F52)</f>
        <v>0</v>
      </c>
      <c r="G53" s="72"/>
      <c r="H53" s="76"/>
      <c r="I53" s="20">
        <f>SUM(I8:I52)</f>
        <v>37426.539999999994</v>
      </c>
      <c r="J53" s="78">
        <f>SUM(J15:J52)</f>
        <v>1208.23</v>
      </c>
      <c r="K53" s="78">
        <f>SUM(K8:K52)</f>
        <v>1089</v>
      </c>
      <c r="L53" s="78"/>
      <c r="M53" s="20">
        <f>I53+J53-K53</f>
        <v>37545.769999999997</v>
      </c>
      <c r="N53" s="81"/>
      <c r="O53" s="59"/>
      <c r="P53" s="66"/>
      <c r="Q53" s="66"/>
      <c r="R53" s="66"/>
      <c r="S53" s="66"/>
      <c r="T53" s="66"/>
    </row>
    <row r="54" spans="1:20" ht="13.5" thickTop="1" x14ac:dyDescent="0.2">
      <c r="N54" s="29"/>
      <c r="O54" s="59"/>
      <c r="P54" s="66"/>
      <c r="Q54" s="66"/>
      <c r="R54" s="66"/>
      <c r="S54" s="66"/>
      <c r="T54" s="66"/>
    </row>
    <row r="55" spans="1:20" x14ac:dyDescent="0.2">
      <c r="A55" s="59"/>
      <c r="B55" s="59"/>
      <c r="C55" s="59"/>
      <c r="D55" s="66"/>
      <c r="E55" s="66"/>
      <c r="F55" s="66"/>
      <c r="G55" s="66"/>
      <c r="H55" s="66"/>
      <c r="I55" s="14"/>
      <c r="J55" s="66"/>
      <c r="K55" s="14"/>
      <c r="L55" s="66"/>
      <c r="M55" s="14"/>
      <c r="N55" s="29"/>
      <c r="O55" s="59"/>
      <c r="P55" s="59"/>
      <c r="Q55" s="59"/>
      <c r="R55" s="59"/>
      <c r="S55" s="59"/>
      <c r="T55" s="59"/>
    </row>
    <row r="56" spans="1:20" ht="23.25" x14ac:dyDescent="0.35">
      <c r="A56" s="164" t="s">
        <v>25</v>
      </c>
      <c r="B56" s="4"/>
      <c r="N56" s="29"/>
      <c r="O56" s="59"/>
      <c r="P56" s="59"/>
      <c r="Q56" s="59"/>
      <c r="R56" s="59"/>
      <c r="S56" s="59"/>
      <c r="T56" s="59"/>
    </row>
    <row r="57" spans="1:20" ht="23.25" x14ac:dyDescent="0.35">
      <c r="A57" s="1"/>
      <c r="N57" s="29"/>
      <c r="O57" s="59"/>
      <c r="P57" s="59"/>
      <c r="Q57" s="59"/>
      <c r="R57" s="59"/>
      <c r="S57" s="59"/>
      <c r="T57" s="59"/>
    </row>
    <row r="58" spans="1:20" x14ac:dyDescent="0.2">
      <c r="A58" s="27" t="s">
        <v>9</v>
      </c>
      <c r="B58" s="37" t="s">
        <v>0</v>
      </c>
      <c r="C58" s="32" t="s">
        <v>16</v>
      </c>
      <c r="D58" s="37" t="s">
        <v>10</v>
      </c>
      <c r="E58" s="32" t="s">
        <v>6</v>
      </c>
      <c r="F58" s="37" t="s">
        <v>36</v>
      </c>
      <c r="G58" s="32" t="s">
        <v>4</v>
      </c>
      <c r="H58" s="38" t="s">
        <v>8</v>
      </c>
      <c r="I58" s="301" t="s">
        <v>1</v>
      </c>
      <c r="J58" s="298"/>
      <c r="K58" s="298"/>
      <c r="L58" s="298"/>
      <c r="M58" s="298"/>
      <c r="N58" s="188"/>
      <c r="O58" s="300"/>
      <c r="P58" s="300"/>
      <c r="Q58" s="300"/>
      <c r="R58" s="300"/>
      <c r="S58" s="300"/>
      <c r="T58" s="185"/>
    </row>
    <row r="59" spans="1:20" x14ac:dyDescent="0.2">
      <c r="A59" s="39"/>
      <c r="B59" s="17"/>
      <c r="C59" s="43"/>
      <c r="D59" s="40" t="s">
        <v>5</v>
      </c>
      <c r="E59" s="47"/>
      <c r="F59" s="40" t="s">
        <v>34</v>
      </c>
      <c r="G59" s="47"/>
      <c r="H59" s="42"/>
      <c r="I59" s="22" t="s">
        <v>15</v>
      </c>
      <c r="J59" s="25" t="s">
        <v>13</v>
      </c>
      <c r="K59" s="22" t="s">
        <v>11</v>
      </c>
      <c r="L59" s="25" t="s">
        <v>12</v>
      </c>
      <c r="M59" s="58" t="s">
        <v>14</v>
      </c>
      <c r="N59" s="152"/>
      <c r="O59" s="153"/>
      <c r="P59" s="153"/>
      <c r="Q59" s="186"/>
      <c r="R59" s="186"/>
      <c r="S59" s="153"/>
      <c r="T59" s="153"/>
    </row>
    <row r="60" spans="1:20" x14ac:dyDescent="0.2">
      <c r="A60" s="56"/>
      <c r="B60" s="59"/>
      <c r="C60" s="56"/>
      <c r="D60" s="59"/>
      <c r="E60" s="52"/>
      <c r="F60" s="59"/>
      <c r="G60" s="46"/>
      <c r="H60" s="50"/>
      <c r="I60" s="15"/>
      <c r="J60" s="52"/>
      <c r="L60" s="52"/>
      <c r="N60" s="29"/>
      <c r="O60" s="59"/>
      <c r="P60" s="59"/>
      <c r="Q60" s="59"/>
      <c r="R60" s="59"/>
      <c r="S60" s="59"/>
      <c r="T60" s="59"/>
    </row>
    <row r="61" spans="1:20" x14ac:dyDescent="0.2">
      <c r="A61" s="29"/>
      <c r="B61" s="28" t="s">
        <v>86</v>
      </c>
      <c r="C61" s="52"/>
      <c r="D61" s="66"/>
      <c r="E61" s="62"/>
      <c r="F61" s="66"/>
      <c r="G61" s="62"/>
      <c r="H61" s="75"/>
      <c r="I61" s="14">
        <v>0</v>
      </c>
      <c r="J61" s="62"/>
      <c r="K61" s="14"/>
      <c r="L61" s="62"/>
      <c r="M61" s="14">
        <f>I61+J61+K61+L61</f>
        <v>0</v>
      </c>
      <c r="N61" s="81"/>
      <c r="O61" s="59"/>
      <c r="P61" s="66"/>
      <c r="Q61" s="66"/>
      <c r="R61" s="66"/>
      <c r="S61" s="66"/>
      <c r="T61" s="66"/>
    </row>
    <row r="62" spans="1:20" x14ac:dyDescent="0.2">
      <c r="A62" s="29"/>
      <c r="B62" s="90" t="s">
        <v>87</v>
      </c>
      <c r="C62" s="52"/>
      <c r="D62" s="66"/>
      <c r="E62" s="62"/>
      <c r="F62" s="66"/>
      <c r="G62" s="62"/>
      <c r="H62" s="75"/>
      <c r="I62" s="14">
        <v>1000</v>
      </c>
      <c r="J62" s="62"/>
      <c r="K62" s="14"/>
      <c r="L62" s="62"/>
      <c r="M62" s="14">
        <f>I62+J62-K62</f>
        <v>1000</v>
      </c>
      <c r="N62" s="81"/>
      <c r="O62" s="59"/>
      <c r="P62" s="66"/>
      <c r="Q62" s="66"/>
      <c r="R62" s="66"/>
      <c r="S62" s="66"/>
      <c r="T62" s="66"/>
    </row>
    <row r="63" spans="1:20" x14ac:dyDescent="0.2">
      <c r="A63" s="29"/>
      <c r="B63" s="90" t="s">
        <v>88</v>
      </c>
      <c r="C63" s="52"/>
      <c r="D63" s="66"/>
      <c r="E63" s="62"/>
      <c r="F63" s="66"/>
      <c r="G63" s="62"/>
      <c r="H63" s="75"/>
      <c r="I63" s="14">
        <v>2400</v>
      </c>
      <c r="J63" s="62"/>
      <c r="K63" s="14"/>
      <c r="L63" s="62"/>
      <c r="M63" s="14">
        <f t="shared" ref="M63:M74" si="3">I63+J63</f>
        <v>2400</v>
      </c>
      <c r="N63" s="81"/>
      <c r="O63" s="59"/>
      <c r="P63" s="66"/>
      <c r="Q63" s="66"/>
      <c r="R63" s="66"/>
      <c r="S63" s="66"/>
      <c r="T63" s="66"/>
    </row>
    <row r="64" spans="1:20" x14ac:dyDescent="0.2">
      <c r="A64" s="29"/>
      <c r="B64" s="123"/>
      <c r="C64" s="52"/>
      <c r="D64" s="66"/>
      <c r="E64" s="62"/>
      <c r="F64" s="66"/>
      <c r="G64" s="62"/>
      <c r="H64" s="75"/>
      <c r="I64" s="14"/>
      <c r="J64" s="62"/>
      <c r="K64" s="14"/>
      <c r="L64" s="62"/>
      <c r="M64" s="14"/>
      <c r="N64" s="81"/>
      <c r="O64" s="59"/>
      <c r="P64" s="66"/>
      <c r="Q64" s="66"/>
      <c r="R64" s="66"/>
      <c r="S64" s="66"/>
      <c r="T64" s="66"/>
    </row>
    <row r="65" spans="1:20" x14ac:dyDescent="0.2">
      <c r="A65" s="29"/>
      <c r="B65" s="28" t="s">
        <v>89</v>
      </c>
      <c r="C65" s="52"/>
      <c r="D65" s="66"/>
      <c r="E65" s="62"/>
      <c r="F65" s="66"/>
      <c r="G65" s="62"/>
      <c r="H65" s="75"/>
      <c r="I65" s="14"/>
      <c r="J65" s="62"/>
      <c r="K65" s="14"/>
      <c r="L65" s="62"/>
      <c r="M65" s="14"/>
      <c r="N65" s="81"/>
      <c r="O65" s="59"/>
      <c r="P65" s="66"/>
      <c r="Q65" s="66"/>
      <c r="R65" s="66"/>
      <c r="S65" s="66"/>
      <c r="T65" s="66"/>
    </row>
    <row r="66" spans="1:20" x14ac:dyDescent="0.2">
      <c r="A66" s="29"/>
      <c r="B66" s="90" t="s">
        <v>90</v>
      </c>
      <c r="C66" s="52"/>
      <c r="D66" s="66"/>
      <c r="E66" s="62"/>
      <c r="F66" s="66"/>
      <c r="G66" s="62"/>
      <c r="H66" s="75"/>
      <c r="I66" s="14">
        <v>1620</v>
      </c>
      <c r="J66" s="62"/>
      <c r="K66" s="14"/>
      <c r="L66" s="62"/>
      <c r="M66" s="14">
        <f t="shared" si="3"/>
        <v>1620</v>
      </c>
      <c r="N66" s="81"/>
      <c r="O66" s="59"/>
      <c r="P66" s="66"/>
      <c r="Q66" s="66"/>
      <c r="R66" s="66"/>
      <c r="S66" s="66"/>
      <c r="T66" s="66"/>
    </row>
    <row r="67" spans="1:20" x14ac:dyDescent="0.2">
      <c r="A67" s="29"/>
      <c r="B67" s="90" t="s">
        <v>91</v>
      </c>
      <c r="C67" s="52"/>
      <c r="D67" s="66"/>
      <c r="E67" s="62"/>
      <c r="F67" s="66"/>
      <c r="G67" s="62"/>
      <c r="H67" s="75"/>
      <c r="I67" s="14">
        <v>800</v>
      </c>
      <c r="J67" s="62"/>
      <c r="K67" s="14"/>
      <c r="L67" s="62"/>
      <c r="M67" s="14">
        <f t="shared" si="3"/>
        <v>800</v>
      </c>
      <c r="N67" s="81"/>
      <c r="O67" s="59"/>
      <c r="P67" s="66"/>
      <c r="Q67" s="66"/>
      <c r="R67" s="66"/>
      <c r="S67" s="66"/>
      <c r="T67" s="66"/>
    </row>
    <row r="68" spans="1:20" x14ac:dyDescent="0.2">
      <c r="A68" s="29"/>
      <c r="B68" s="90" t="s">
        <v>92</v>
      </c>
      <c r="C68" s="52"/>
      <c r="D68" s="66"/>
      <c r="E68" s="62"/>
      <c r="F68" s="66"/>
      <c r="G68" s="62"/>
      <c r="H68" s="75"/>
      <c r="I68" s="14">
        <v>600</v>
      </c>
      <c r="J68" s="62"/>
      <c r="K68" s="14"/>
      <c r="L68" s="62"/>
      <c r="M68" s="14">
        <f t="shared" si="3"/>
        <v>600</v>
      </c>
      <c r="N68" s="81"/>
      <c r="O68" s="59"/>
      <c r="P68" s="66"/>
      <c r="Q68" s="66"/>
      <c r="R68" s="66"/>
      <c r="S68" s="66"/>
      <c r="T68" s="66"/>
    </row>
    <row r="69" spans="1:20" x14ac:dyDescent="0.2">
      <c r="A69" s="29"/>
      <c r="B69" s="90" t="s">
        <v>93</v>
      </c>
      <c r="C69" s="52"/>
      <c r="D69" s="66"/>
      <c r="E69" s="62"/>
      <c r="F69" s="66"/>
      <c r="G69" s="238"/>
      <c r="H69" s="75"/>
      <c r="I69" s="14">
        <v>200</v>
      </c>
      <c r="J69" s="62"/>
      <c r="K69" s="14"/>
      <c r="L69" s="62"/>
      <c r="M69" s="14">
        <f t="shared" si="3"/>
        <v>200</v>
      </c>
      <c r="N69" s="81"/>
      <c r="O69" s="59"/>
      <c r="P69" s="66"/>
      <c r="Q69" s="66"/>
      <c r="R69" s="66"/>
      <c r="S69" s="66"/>
      <c r="T69" s="66"/>
    </row>
    <row r="70" spans="1:20" x14ac:dyDescent="0.2">
      <c r="A70" s="29"/>
      <c r="B70" s="90" t="s">
        <v>84</v>
      </c>
      <c r="C70" s="216">
        <v>1</v>
      </c>
      <c r="D70" s="248" t="s">
        <v>85</v>
      </c>
      <c r="E70" s="62"/>
      <c r="F70" s="66"/>
      <c r="G70" s="62"/>
      <c r="H70" s="75"/>
      <c r="I70" s="14">
        <v>5513</v>
      </c>
      <c r="J70" s="62"/>
      <c r="K70" s="14"/>
      <c r="L70" s="62"/>
      <c r="M70" s="14">
        <f>I70+J70-K70+L70</f>
        <v>5513</v>
      </c>
      <c r="N70" s="81"/>
      <c r="O70" s="59"/>
      <c r="P70" s="66"/>
      <c r="Q70" s="66"/>
      <c r="R70" s="66"/>
      <c r="S70" s="66"/>
      <c r="T70" s="66"/>
    </row>
    <row r="71" spans="1:20" x14ac:dyDescent="0.2">
      <c r="A71" s="52"/>
      <c r="B71" s="67"/>
      <c r="C71" s="52"/>
      <c r="D71" s="66"/>
      <c r="E71" s="62"/>
      <c r="F71" s="66"/>
      <c r="G71" s="62"/>
      <c r="H71" s="75"/>
      <c r="I71" s="14"/>
      <c r="J71" s="62"/>
      <c r="K71" s="14"/>
      <c r="L71" s="62"/>
      <c r="M71" s="14"/>
      <c r="N71" s="81"/>
      <c r="O71" s="59"/>
      <c r="P71" s="66"/>
      <c r="Q71" s="66"/>
      <c r="R71" s="66"/>
      <c r="S71" s="66"/>
      <c r="T71" s="66"/>
    </row>
    <row r="72" spans="1:20" x14ac:dyDescent="0.2">
      <c r="A72" s="29"/>
      <c r="B72" s="28" t="s">
        <v>94</v>
      </c>
      <c r="C72" s="52"/>
      <c r="D72" s="66"/>
      <c r="E72" s="62"/>
      <c r="F72" s="66"/>
      <c r="G72" s="62"/>
      <c r="H72" s="75"/>
      <c r="I72" s="14"/>
      <c r="J72" s="62"/>
      <c r="K72" s="14"/>
      <c r="L72" s="62"/>
      <c r="M72" s="14"/>
      <c r="N72" s="81"/>
      <c r="O72" s="59"/>
      <c r="P72" s="66"/>
      <c r="Q72" s="66"/>
      <c r="R72" s="66"/>
      <c r="S72" s="66"/>
      <c r="T72" s="66"/>
    </row>
    <row r="73" spans="1:20" x14ac:dyDescent="0.2">
      <c r="A73" s="29"/>
      <c r="B73" s="90" t="s">
        <v>95</v>
      </c>
      <c r="C73" s="52"/>
      <c r="D73" s="62"/>
      <c r="E73" s="62"/>
      <c r="F73" s="66"/>
      <c r="G73" s="62"/>
      <c r="H73" s="75"/>
      <c r="I73" s="14">
        <v>500</v>
      </c>
      <c r="J73" s="62"/>
      <c r="K73" s="14"/>
      <c r="L73" s="62"/>
      <c r="M73" s="14">
        <f t="shared" si="3"/>
        <v>500</v>
      </c>
      <c r="N73" s="81"/>
      <c r="O73" s="59"/>
      <c r="P73" s="66"/>
      <c r="Q73" s="66"/>
      <c r="R73" s="66"/>
      <c r="S73" s="66"/>
      <c r="T73" s="66"/>
    </row>
    <row r="74" spans="1:20" x14ac:dyDescent="0.2">
      <c r="A74" s="29"/>
      <c r="B74" s="90" t="s">
        <v>90</v>
      </c>
      <c r="C74" s="55"/>
      <c r="D74" s="66"/>
      <c r="E74" s="62"/>
      <c r="F74" s="66"/>
      <c r="G74" s="62"/>
      <c r="H74" s="75"/>
      <c r="I74" s="14">
        <v>750</v>
      </c>
      <c r="J74" s="62"/>
      <c r="K74" s="14"/>
      <c r="L74" s="62"/>
      <c r="M74" s="14">
        <f t="shared" si="3"/>
        <v>750</v>
      </c>
      <c r="N74" s="81"/>
      <c r="O74" s="59"/>
      <c r="P74" s="66"/>
      <c r="Q74" s="66"/>
      <c r="R74" s="66"/>
      <c r="S74" s="66"/>
      <c r="T74" s="66"/>
    </row>
    <row r="75" spans="1:20" x14ac:dyDescent="0.2">
      <c r="A75" s="29"/>
      <c r="B75" s="90" t="s">
        <v>96</v>
      </c>
      <c r="C75" s="55"/>
      <c r="D75" s="66"/>
      <c r="E75" s="62"/>
      <c r="F75" s="66"/>
      <c r="G75" s="62"/>
      <c r="H75" s="75"/>
      <c r="I75" s="14">
        <v>1580</v>
      </c>
      <c r="J75" s="62"/>
      <c r="K75" s="14"/>
      <c r="L75" s="62"/>
      <c r="M75" s="14">
        <f>I75+J75</f>
        <v>1580</v>
      </c>
      <c r="N75" s="81"/>
      <c r="O75" s="59"/>
      <c r="P75" s="66"/>
      <c r="Q75" s="66"/>
      <c r="R75" s="66"/>
      <c r="S75" s="66"/>
      <c r="T75" s="66"/>
    </row>
    <row r="76" spans="1:20" x14ac:dyDescent="0.2">
      <c r="A76" s="29"/>
      <c r="B76" s="90" t="s">
        <v>79</v>
      </c>
      <c r="C76" s="55"/>
      <c r="D76" s="66"/>
      <c r="E76" s="62"/>
      <c r="F76" s="66"/>
      <c r="G76" s="62"/>
      <c r="H76" s="75"/>
      <c r="I76" s="14">
        <v>1664</v>
      </c>
      <c r="J76" s="62"/>
      <c r="K76" s="14"/>
      <c r="L76" s="62"/>
      <c r="M76" s="14">
        <f>I76+J76</f>
        <v>1664</v>
      </c>
      <c r="N76" s="81"/>
      <c r="O76" s="59"/>
      <c r="P76" s="66"/>
      <c r="Q76" s="66"/>
      <c r="R76" s="66"/>
      <c r="S76" s="66"/>
      <c r="T76" s="66"/>
    </row>
    <row r="77" spans="1:20" x14ac:dyDescent="0.2">
      <c r="A77" s="29"/>
      <c r="B77" s="90" t="s">
        <v>97</v>
      </c>
      <c r="C77" s="55"/>
      <c r="D77" s="66"/>
      <c r="E77" s="62"/>
      <c r="F77" s="66"/>
      <c r="G77" s="62"/>
      <c r="H77" s="75"/>
      <c r="I77" s="14">
        <v>378</v>
      </c>
      <c r="J77" s="62"/>
      <c r="K77" s="14"/>
      <c r="L77" s="62"/>
      <c r="M77" s="14">
        <f>I77+J77</f>
        <v>378</v>
      </c>
      <c r="N77" s="81"/>
      <c r="O77" s="59"/>
      <c r="P77" s="66"/>
      <c r="Q77" s="66"/>
      <c r="R77" s="66"/>
      <c r="S77" s="66"/>
      <c r="T77" s="66"/>
    </row>
    <row r="78" spans="1:20" x14ac:dyDescent="0.2">
      <c r="A78" s="29"/>
      <c r="B78" s="90"/>
      <c r="C78" s="55"/>
      <c r="D78" s="66"/>
      <c r="E78" s="62"/>
      <c r="F78" s="66"/>
      <c r="G78" s="62"/>
      <c r="H78" s="75"/>
      <c r="I78" s="14"/>
      <c r="J78" s="62"/>
      <c r="K78" s="14"/>
      <c r="L78" s="62"/>
      <c r="M78" s="14"/>
      <c r="N78" s="81"/>
      <c r="O78" s="59"/>
      <c r="P78" s="66"/>
      <c r="Q78" s="66"/>
      <c r="R78" s="66"/>
      <c r="S78" s="66"/>
      <c r="T78" s="66"/>
    </row>
    <row r="79" spans="1:20" x14ac:dyDescent="0.2">
      <c r="A79" s="29"/>
      <c r="B79" s="30" t="s">
        <v>98</v>
      </c>
      <c r="C79" s="55"/>
      <c r="D79" s="66"/>
      <c r="E79" s="62"/>
      <c r="F79" s="66"/>
      <c r="G79" s="62"/>
      <c r="H79" s="75"/>
      <c r="I79" s="14"/>
      <c r="J79" s="62"/>
      <c r="K79" s="14"/>
      <c r="L79" s="62"/>
      <c r="M79" s="14"/>
      <c r="N79" s="81"/>
      <c r="O79" s="59"/>
      <c r="P79" s="66"/>
      <c r="Q79" s="66"/>
      <c r="R79" s="66"/>
      <c r="S79" s="66"/>
      <c r="T79" s="66"/>
    </row>
    <row r="80" spans="1:20" x14ac:dyDescent="0.2">
      <c r="A80" s="29"/>
      <c r="B80" s="53" t="s">
        <v>99</v>
      </c>
      <c r="C80" s="55"/>
      <c r="D80" s="66"/>
      <c r="E80" s="62"/>
      <c r="F80" s="66"/>
      <c r="G80" s="62"/>
      <c r="H80" s="75"/>
      <c r="I80" s="14">
        <v>300</v>
      </c>
      <c r="J80" s="62"/>
      <c r="K80" s="14"/>
      <c r="L80" s="62"/>
      <c r="M80" s="14">
        <f>I80+J80-K80</f>
        <v>300</v>
      </c>
      <c r="N80" s="81"/>
      <c r="O80" s="59"/>
      <c r="P80" s="66"/>
      <c r="Q80" s="66"/>
      <c r="R80" s="66"/>
      <c r="S80" s="66"/>
      <c r="T80" s="66"/>
    </row>
    <row r="81" spans="1:20" x14ac:dyDescent="0.2">
      <c r="A81" s="29"/>
      <c r="B81" s="53" t="s">
        <v>100</v>
      </c>
      <c r="C81" s="55"/>
      <c r="D81" s="66"/>
      <c r="E81" s="62"/>
      <c r="F81" s="66"/>
      <c r="G81" s="62"/>
      <c r="H81" s="75"/>
      <c r="I81" s="14">
        <v>0</v>
      </c>
      <c r="J81" s="62"/>
      <c r="K81" s="14"/>
      <c r="L81" s="62"/>
      <c r="M81" s="14">
        <f t="shared" ref="M81:M91" si="4">I81+J81-K81</f>
        <v>0</v>
      </c>
      <c r="N81" s="81"/>
      <c r="O81" s="59"/>
      <c r="P81" s="66"/>
      <c r="Q81" s="66"/>
      <c r="R81" s="66"/>
      <c r="S81" s="66"/>
      <c r="T81" s="66"/>
    </row>
    <row r="82" spans="1:20" x14ac:dyDescent="0.2">
      <c r="A82" s="29"/>
      <c r="B82" s="53" t="s">
        <v>101</v>
      </c>
      <c r="C82" s="55"/>
      <c r="D82" s="66"/>
      <c r="E82" s="62"/>
      <c r="F82" s="66"/>
      <c r="G82" s="62"/>
      <c r="H82" s="75"/>
      <c r="I82" s="14">
        <v>0</v>
      </c>
      <c r="J82" s="62"/>
      <c r="K82" s="14"/>
      <c r="L82" s="62"/>
      <c r="M82" s="14">
        <f t="shared" si="4"/>
        <v>0</v>
      </c>
      <c r="N82" s="81"/>
      <c r="O82" s="59"/>
      <c r="P82" s="66"/>
      <c r="Q82" s="66"/>
      <c r="R82" s="66"/>
      <c r="S82" s="66"/>
      <c r="T82" s="66"/>
    </row>
    <row r="83" spans="1:20" x14ac:dyDescent="0.2">
      <c r="A83" s="29"/>
      <c r="B83" s="53" t="s">
        <v>102</v>
      </c>
      <c r="C83" s="55"/>
      <c r="D83" s="66"/>
      <c r="E83" s="62"/>
      <c r="F83" s="66"/>
      <c r="G83" s="62"/>
      <c r="H83" s="75"/>
      <c r="I83" s="14">
        <v>100</v>
      </c>
      <c r="J83" s="62"/>
      <c r="K83" s="14"/>
      <c r="L83" s="62"/>
      <c r="M83" s="14">
        <f t="shared" si="4"/>
        <v>100</v>
      </c>
      <c r="N83" s="81"/>
      <c r="O83" s="59"/>
      <c r="P83" s="66"/>
      <c r="Q83" s="66"/>
      <c r="R83" s="66"/>
      <c r="S83" s="66"/>
      <c r="T83" s="66"/>
    </row>
    <row r="84" spans="1:20" x14ac:dyDescent="0.2">
      <c r="A84" s="29"/>
      <c r="B84" s="53" t="s">
        <v>103</v>
      </c>
      <c r="C84" s="55"/>
      <c r="D84" s="66"/>
      <c r="E84" s="62"/>
      <c r="F84" s="66"/>
      <c r="G84" s="62"/>
      <c r="H84" s="75"/>
      <c r="I84" s="14">
        <v>0</v>
      </c>
      <c r="J84" s="62"/>
      <c r="K84" s="14"/>
      <c r="L84" s="62"/>
      <c r="M84" s="14">
        <f t="shared" si="4"/>
        <v>0</v>
      </c>
      <c r="N84" s="81"/>
      <c r="O84" s="59"/>
      <c r="P84" s="66"/>
      <c r="Q84" s="66"/>
      <c r="R84" s="66"/>
      <c r="S84" s="66"/>
      <c r="T84" s="66"/>
    </row>
    <row r="85" spans="1:20" x14ac:dyDescent="0.2">
      <c r="A85" s="29"/>
      <c r="B85" s="53"/>
      <c r="C85" s="55"/>
      <c r="D85" s="66"/>
      <c r="E85" s="62"/>
      <c r="F85" s="66"/>
      <c r="G85" s="62"/>
      <c r="H85" s="75"/>
      <c r="I85" s="14"/>
      <c r="J85" s="62"/>
      <c r="K85" s="14"/>
      <c r="L85" s="62"/>
      <c r="M85" s="14"/>
      <c r="N85" s="81"/>
      <c r="O85" s="59"/>
      <c r="P85" s="66"/>
      <c r="Q85" s="66"/>
      <c r="R85" s="66"/>
      <c r="S85" s="66"/>
      <c r="T85" s="66"/>
    </row>
    <row r="86" spans="1:20" x14ac:dyDescent="0.2">
      <c r="A86" s="29"/>
      <c r="B86" s="28" t="s">
        <v>104</v>
      </c>
      <c r="C86" s="55"/>
      <c r="D86" s="66"/>
      <c r="E86" s="62"/>
      <c r="F86" s="66"/>
      <c r="G86" s="62"/>
      <c r="H86" s="75"/>
      <c r="I86" s="14"/>
      <c r="J86" s="62"/>
      <c r="K86" s="14"/>
      <c r="L86" s="62"/>
      <c r="M86" s="14"/>
      <c r="N86" s="81"/>
      <c r="O86" s="59"/>
      <c r="P86" s="66"/>
      <c r="Q86" s="66"/>
      <c r="R86" s="66"/>
      <c r="S86" s="66"/>
      <c r="T86" s="66"/>
    </row>
    <row r="87" spans="1:20" x14ac:dyDescent="0.2">
      <c r="A87" s="29"/>
      <c r="B87" s="90" t="s">
        <v>105</v>
      </c>
      <c r="C87" s="55"/>
      <c r="D87" s="66"/>
      <c r="E87" s="62"/>
      <c r="F87" s="66"/>
      <c r="G87" s="62"/>
      <c r="H87" s="75"/>
      <c r="I87" s="14">
        <v>205</v>
      </c>
      <c r="J87" s="62"/>
      <c r="K87" s="14"/>
      <c r="L87" s="62"/>
      <c r="M87" s="14">
        <f t="shared" si="4"/>
        <v>205</v>
      </c>
      <c r="N87" s="81"/>
      <c r="O87" s="59"/>
      <c r="P87" s="66"/>
      <c r="Q87" s="66"/>
      <c r="R87" s="66"/>
      <c r="S87" s="66"/>
      <c r="T87" s="66"/>
    </row>
    <row r="88" spans="1:20" x14ac:dyDescent="0.2">
      <c r="A88" s="29"/>
      <c r="B88" s="90" t="s">
        <v>106</v>
      </c>
      <c r="C88" s="55"/>
      <c r="D88" s="66"/>
      <c r="E88" s="62"/>
      <c r="F88" s="66"/>
      <c r="G88" s="62"/>
      <c r="H88" s="75"/>
      <c r="I88" s="14">
        <v>873</v>
      </c>
      <c r="J88" s="62"/>
      <c r="K88" s="14"/>
      <c r="L88" s="62"/>
      <c r="M88" s="14">
        <f t="shared" si="4"/>
        <v>873</v>
      </c>
      <c r="N88" s="81"/>
      <c r="O88" s="59"/>
      <c r="P88" s="66"/>
      <c r="Q88" s="66"/>
      <c r="R88" s="66"/>
      <c r="S88" s="66"/>
      <c r="T88" s="66"/>
    </row>
    <row r="89" spans="1:20" x14ac:dyDescent="0.2">
      <c r="A89" s="29"/>
      <c r="B89" s="90" t="s">
        <v>55</v>
      </c>
      <c r="C89" s="55"/>
      <c r="D89" s="66"/>
      <c r="E89" s="62"/>
      <c r="F89" s="66"/>
      <c r="G89" s="62"/>
      <c r="H89" s="75"/>
      <c r="I89" s="14">
        <v>395</v>
      </c>
      <c r="J89" s="62"/>
      <c r="K89" s="14"/>
      <c r="L89" s="62"/>
      <c r="M89" s="14">
        <f t="shared" si="4"/>
        <v>395</v>
      </c>
      <c r="N89" s="81"/>
      <c r="O89" s="59"/>
      <c r="P89" s="66"/>
      <c r="Q89" s="66"/>
      <c r="R89" s="66"/>
      <c r="S89" s="66"/>
      <c r="T89" s="66"/>
    </row>
    <row r="90" spans="1:20" x14ac:dyDescent="0.2">
      <c r="A90" s="52"/>
      <c r="B90" s="67"/>
      <c r="C90" s="55"/>
      <c r="D90" s="66"/>
      <c r="E90" s="62"/>
      <c r="F90" s="66"/>
      <c r="G90" s="62"/>
      <c r="H90" s="75"/>
      <c r="I90" s="14"/>
      <c r="J90" s="62"/>
      <c r="K90" s="14"/>
      <c r="L90" s="62"/>
      <c r="M90" s="14"/>
      <c r="N90" s="81"/>
      <c r="O90" s="59"/>
      <c r="P90" s="66"/>
      <c r="Q90" s="66"/>
      <c r="R90" s="66"/>
      <c r="S90" s="66"/>
      <c r="T90" s="66"/>
    </row>
    <row r="91" spans="1:20" x14ac:dyDescent="0.2">
      <c r="A91" s="52"/>
      <c r="B91" s="57" t="s">
        <v>107</v>
      </c>
      <c r="C91" s="55"/>
      <c r="D91" s="66"/>
      <c r="E91" s="62"/>
      <c r="F91" s="66"/>
      <c r="G91" s="62"/>
      <c r="H91" s="75"/>
      <c r="I91" s="14">
        <v>300</v>
      </c>
      <c r="J91" s="62"/>
      <c r="K91" s="14"/>
      <c r="L91" s="62"/>
      <c r="M91" s="14">
        <f t="shared" si="4"/>
        <v>300</v>
      </c>
      <c r="N91" s="81"/>
      <c r="O91" s="59"/>
      <c r="P91" s="66"/>
      <c r="Q91" s="66"/>
      <c r="R91" s="66"/>
      <c r="S91" s="66"/>
      <c r="T91" s="66"/>
    </row>
    <row r="92" spans="1:20" x14ac:dyDescent="0.2">
      <c r="A92" s="52"/>
      <c r="B92" s="67"/>
      <c r="C92" s="55"/>
      <c r="D92" s="66"/>
      <c r="E92" s="62"/>
      <c r="F92" s="66"/>
      <c r="G92" s="62"/>
      <c r="H92" s="75"/>
      <c r="I92" s="14"/>
      <c r="J92" s="62"/>
      <c r="K92" s="14"/>
      <c r="L92" s="62"/>
      <c r="M92" s="14"/>
      <c r="N92" s="81"/>
      <c r="O92" s="59"/>
      <c r="P92" s="66"/>
      <c r="Q92" s="66"/>
      <c r="R92" s="66"/>
      <c r="S92" s="66"/>
      <c r="T92" s="66"/>
    </row>
    <row r="93" spans="1:20" x14ac:dyDescent="0.2">
      <c r="A93" s="52"/>
      <c r="B93" s="57"/>
      <c r="C93" s="55"/>
      <c r="D93" s="66"/>
      <c r="E93" s="62"/>
      <c r="F93" s="66"/>
      <c r="G93" s="62"/>
      <c r="H93" s="75"/>
      <c r="I93" s="14"/>
      <c r="J93" s="62"/>
      <c r="K93" s="14"/>
      <c r="L93" s="62"/>
      <c r="M93" s="14"/>
      <c r="N93" s="81"/>
      <c r="O93" s="59"/>
      <c r="P93" s="66"/>
      <c r="Q93" s="66"/>
      <c r="R93" s="66"/>
      <c r="S93" s="66"/>
      <c r="T93" s="66"/>
    </row>
    <row r="94" spans="1:20" x14ac:dyDescent="0.2">
      <c r="A94" s="52"/>
      <c r="B94" s="67"/>
      <c r="C94" s="55"/>
      <c r="D94" s="66"/>
      <c r="E94" s="62"/>
      <c r="F94" s="66"/>
      <c r="G94" s="62"/>
      <c r="H94" s="75"/>
      <c r="I94" s="14"/>
      <c r="J94" s="62"/>
      <c r="K94" s="14"/>
      <c r="L94" s="62"/>
      <c r="M94" s="14"/>
      <c r="N94" s="81"/>
      <c r="O94" s="59"/>
      <c r="P94" s="66"/>
      <c r="Q94" s="66"/>
      <c r="R94" s="66"/>
      <c r="S94" s="66"/>
      <c r="T94" s="66"/>
    </row>
    <row r="95" spans="1:20" ht="13.5" thickBot="1" x14ac:dyDescent="0.25">
      <c r="A95" s="43"/>
      <c r="B95" s="17"/>
      <c r="C95" s="77"/>
      <c r="D95" s="69"/>
      <c r="E95" s="72"/>
      <c r="F95" s="78">
        <f>SUM(F61:F75)</f>
        <v>0</v>
      </c>
      <c r="G95" s="72"/>
      <c r="H95" s="76"/>
      <c r="I95" s="20">
        <f>SUM(I61:I93)</f>
        <v>19178</v>
      </c>
      <c r="J95" s="78">
        <f>SUM(J65:J75)</f>
        <v>0</v>
      </c>
      <c r="K95" s="78">
        <f>SUM(K62:K94)</f>
        <v>0</v>
      </c>
      <c r="L95" s="78"/>
      <c r="M95" s="20">
        <f>I95+J95-K95</f>
        <v>19178</v>
      </c>
      <c r="N95" s="81"/>
      <c r="O95" s="59"/>
      <c r="P95" s="66"/>
      <c r="Q95" s="66"/>
      <c r="R95" s="66"/>
      <c r="S95" s="66"/>
      <c r="T95" s="66"/>
    </row>
    <row r="96" spans="1:20" ht="13.5" thickTop="1" x14ac:dyDescent="0.2">
      <c r="N96" s="29"/>
      <c r="O96" s="59"/>
      <c r="P96" s="66"/>
      <c r="Q96" s="66"/>
      <c r="R96" s="66"/>
      <c r="S96" s="66"/>
      <c r="T96" s="66"/>
    </row>
    <row r="97" spans="9:20" ht="13.5" thickBot="1" x14ac:dyDescent="0.25">
      <c r="I97" s="20">
        <f>I53+I95</f>
        <v>56604.539999999994</v>
      </c>
      <c r="J97" s="20">
        <f>J53+J95</f>
        <v>1208.23</v>
      </c>
      <c r="K97" s="20">
        <f>K53+K95</f>
        <v>1089</v>
      </c>
      <c r="L97" s="20">
        <f>L53+L95</f>
        <v>0</v>
      </c>
      <c r="M97" s="20">
        <f>M53+M95</f>
        <v>56723.77</v>
      </c>
      <c r="N97" s="29"/>
      <c r="O97" s="59"/>
      <c r="P97" s="66"/>
      <c r="Q97" s="66"/>
      <c r="R97" s="66"/>
      <c r="S97" s="66"/>
      <c r="T97" s="66"/>
    </row>
    <row r="98" spans="9:20" ht="13.5" thickTop="1" x14ac:dyDescent="0.2">
      <c r="N98" s="29"/>
      <c r="O98" s="59"/>
      <c r="P98" s="59"/>
      <c r="Q98" s="59"/>
      <c r="R98" s="59"/>
      <c r="S98" s="59"/>
      <c r="T98" s="59"/>
    </row>
    <row r="129" spans="2:2" x14ac:dyDescent="0.2">
      <c r="B129" t="s">
        <v>23</v>
      </c>
    </row>
  </sheetData>
  <mergeCells count="4">
    <mergeCell ref="I3:M3"/>
    <mergeCell ref="O3:S3"/>
    <mergeCell ref="I58:M58"/>
    <mergeCell ref="O58:S5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scale="7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7"/>
  <sheetViews>
    <sheetView tabSelected="1" topLeftCell="A139" workbookViewId="0">
      <selection activeCell="F192" sqref="F192"/>
    </sheetView>
  </sheetViews>
  <sheetFormatPr defaultRowHeight="12.75" x14ac:dyDescent="0.2"/>
  <cols>
    <col min="2" max="2" width="30.85546875" customWidth="1"/>
    <col min="3" max="3" width="10.5703125" style="227" customWidth="1"/>
    <col min="5" max="5" width="11.85546875" customWidth="1"/>
    <col min="6" max="6" width="10.7109375" customWidth="1"/>
    <col min="7" max="7" width="19.85546875" customWidth="1"/>
    <col min="9" max="9" width="12.42578125" customWidth="1"/>
    <col min="10" max="11" width="10.5703125" customWidth="1"/>
    <col min="13" max="13" width="11.85546875" customWidth="1"/>
  </cols>
  <sheetData>
    <row r="1" spans="1:15" ht="26.25" x14ac:dyDescent="0.4">
      <c r="A1" s="211" t="s">
        <v>39</v>
      </c>
      <c r="B1" s="4"/>
    </row>
    <row r="3" spans="1:15" x14ac:dyDescent="0.2">
      <c r="A3" s="32" t="s">
        <v>9</v>
      </c>
      <c r="B3" s="37" t="s">
        <v>0</v>
      </c>
      <c r="C3" s="32" t="s">
        <v>16</v>
      </c>
      <c r="D3" s="37" t="s">
        <v>10</v>
      </c>
      <c r="E3" s="32" t="s">
        <v>6</v>
      </c>
      <c r="F3" s="37" t="s">
        <v>35</v>
      </c>
      <c r="G3" s="32" t="s">
        <v>4</v>
      </c>
      <c r="H3" s="38" t="s">
        <v>8</v>
      </c>
      <c r="I3" s="301" t="s">
        <v>1</v>
      </c>
      <c r="J3" s="298"/>
      <c r="K3" s="298"/>
      <c r="L3" s="298"/>
      <c r="M3" s="302"/>
    </row>
    <row r="4" spans="1:15" x14ac:dyDescent="0.2">
      <c r="A4" s="43"/>
      <c r="B4" s="17"/>
      <c r="C4" s="263"/>
      <c r="D4" s="40" t="s">
        <v>5</v>
      </c>
      <c r="E4" s="47"/>
      <c r="F4" s="40" t="s">
        <v>34</v>
      </c>
      <c r="G4" s="47"/>
      <c r="H4" s="42"/>
      <c r="I4" s="22" t="s">
        <v>15</v>
      </c>
      <c r="J4" s="25" t="s">
        <v>13</v>
      </c>
      <c r="K4" s="22" t="s">
        <v>11</v>
      </c>
      <c r="L4" s="25" t="s">
        <v>12</v>
      </c>
      <c r="M4" s="251" t="s">
        <v>14</v>
      </c>
    </row>
    <row r="5" spans="1:15" x14ac:dyDescent="0.2">
      <c r="A5" s="56"/>
      <c r="B5" s="59"/>
      <c r="C5" s="214"/>
      <c r="D5" s="59"/>
      <c r="E5" s="29"/>
      <c r="F5" s="56"/>
      <c r="G5" s="49"/>
      <c r="H5" s="71"/>
      <c r="I5" s="176"/>
      <c r="J5" s="52"/>
      <c r="K5" s="59"/>
      <c r="L5" s="56"/>
      <c r="M5" s="24"/>
    </row>
    <row r="6" spans="1:15" x14ac:dyDescent="0.2">
      <c r="A6" s="52"/>
      <c r="B6" s="67" t="s">
        <v>113</v>
      </c>
      <c r="C6" s="167"/>
      <c r="D6" s="66"/>
      <c r="E6" s="81"/>
      <c r="F6" s="62"/>
      <c r="G6" s="81"/>
      <c r="H6" s="62"/>
      <c r="I6" s="66">
        <v>28644</v>
      </c>
      <c r="J6" s="62"/>
      <c r="K6" s="66"/>
      <c r="L6" s="62"/>
      <c r="M6" s="75">
        <f>I6+J6+K6+L6</f>
        <v>28644</v>
      </c>
    </row>
    <row r="7" spans="1:15" x14ac:dyDescent="0.2">
      <c r="A7" s="52"/>
      <c r="B7" s="67"/>
      <c r="C7" s="167"/>
      <c r="D7" s="66"/>
      <c r="E7" s="81"/>
      <c r="F7" s="62"/>
      <c r="G7" s="81"/>
      <c r="H7" s="62"/>
      <c r="I7" s="66"/>
      <c r="J7" s="62"/>
      <c r="K7" s="66"/>
      <c r="L7" s="62"/>
      <c r="M7" s="75"/>
    </row>
    <row r="8" spans="1:15" x14ac:dyDescent="0.2">
      <c r="A8" s="29"/>
      <c r="B8" s="201" t="s">
        <v>114</v>
      </c>
      <c r="C8" s="110"/>
      <c r="D8" s="206"/>
      <c r="E8" s="111"/>
      <c r="F8" s="113"/>
      <c r="G8" s="111"/>
      <c r="H8" s="110"/>
      <c r="I8" s="255">
        <v>0</v>
      </c>
      <c r="J8" s="100"/>
      <c r="K8" s="52"/>
      <c r="L8" s="52"/>
      <c r="M8" s="75">
        <f>I8+J8+K8+L8</f>
        <v>0</v>
      </c>
    </row>
    <row r="9" spans="1:15" x14ac:dyDescent="0.2">
      <c r="A9" s="29"/>
      <c r="B9" s="90" t="s">
        <v>379</v>
      </c>
      <c r="C9" s="167">
        <v>1</v>
      </c>
      <c r="D9" s="66"/>
      <c r="E9" s="81"/>
      <c r="F9" s="62"/>
      <c r="G9" s="81"/>
      <c r="H9" s="62"/>
      <c r="I9" s="66">
        <v>840</v>
      </c>
      <c r="J9" s="62"/>
      <c r="K9" s="66"/>
      <c r="L9" s="62"/>
      <c r="M9" s="75">
        <f>I9+J9-K9</f>
        <v>840</v>
      </c>
    </row>
    <row r="10" spans="1:15" x14ac:dyDescent="0.2">
      <c r="A10" s="29"/>
      <c r="B10" s="90" t="s">
        <v>380</v>
      </c>
      <c r="C10" s="167">
        <v>1</v>
      </c>
      <c r="D10" s="66"/>
      <c r="E10" s="81"/>
      <c r="F10" s="62"/>
      <c r="G10" s="81"/>
      <c r="H10" s="62"/>
      <c r="I10" s="66">
        <v>660</v>
      </c>
      <c r="J10" s="62"/>
      <c r="K10" s="66"/>
      <c r="L10" s="62"/>
      <c r="M10" s="75">
        <f t="shared" ref="M10:M76" si="0">I10+J10-K10</f>
        <v>660</v>
      </c>
    </row>
    <row r="11" spans="1:15" x14ac:dyDescent="0.2">
      <c r="A11" s="29"/>
      <c r="B11" s="90" t="s">
        <v>128</v>
      </c>
      <c r="C11" s="167">
        <v>2</v>
      </c>
      <c r="D11" s="66"/>
      <c r="E11" s="81"/>
      <c r="F11" s="62"/>
      <c r="G11" s="81"/>
      <c r="H11" s="62"/>
      <c r="I11" s="66">
        <v>420</v>
      </c>
      <c r="J11" s="62">
        <v>210</v>
      </c>
      <c r="K11" s="66"/>
      <c r="L11" s="62"/>
      <c r="M11" s="75">
        <f t="shared" si="0"/>
        <v>630</v>
      </c>
    </row>
    <row r="12" spans="1:15" x14ac:dyDescent="0.2">
      <c r="A12" s="29"/>
      <c r="B12" s="90" t="s">
        <v>115</v>
      </c>
      <c r="C12" s="167">
        <v>1</v>
      </c>
      <c r="D12" s="66"/>
      <c r="E12" s="81"/>
      <c r="F12" s="62"/>
      <c r="G12" s="81"/>
      <c r="H12" s="62"/>
      <c r="I12" s="66">
        <v>1560</v>
      </c>
      <c r="J12" s="62"/>
      <c r="K12" s="66"/>
      <c r="L12" s="62"/>
      <c r="M12" s="75">
        <f t="shared" si="0"/>
        <v>1560</v>
      </c>
    </row>
    <row r="13" spans="1:15" x14ac:dyDescent="0.2">
      <c r="A13" s="29"/>
      <c r="B13" s="90" t="s">
        <v>116</v>
      </c>
      <c r="C13" s="167">
        <v>1</v>
      </c>
      <c r="D13" s="66"/>
      <c r="E13" s="81"/>
      <c r="F13" s="62"/>
      <c r="G13" s="81"/>
      <c r="H13" s="62"/>
      <c r="I13" s="66">
        <v>1200</v>
      </c>
      <c r="J13" s="62"/>
      <c r="K13" s="66"/>
      <c r="L13" s="62"/>
      <c r="M13" s="75">
        <f t="shared" si="0"/>
        <v>1200</v>
      </c>
      <c r="N13" s="66"/>
      <c r="O13" s="59"/>
    </row>
    <row r="14" spans="1:15" x14ac:dyDescent="0.2">
      <c r="A14" s="29"/>
      <c r="B14" s="90" t="s">
        <v>52</v>
      </c>
      <c r="C14" s="167">
        <v>3</v>
      </c>
      <c r="D14" s="66"/>
      <c r="E14" s="81"/>
      <c r="F14" s="62"/>
      <c r="G14" s="81"/>
      <c r="H14" s="62"/>
      <c r="I14" s="66">
        <v>360</v>
      </c>
      <c r="J14" s="62"/>
      <c r="K14" s="66">
        <v>180</v>
      </c>
      <c r="L14" s="62"/>
      <c r="M14" s="75">
        <f t="shared" si="0"/>
        <v>180</v>
      </c>
    </row>
    <row r="15" spans="1:15" x14ac:dyDescent="0.2">
      <c r="A15" s="29"/>
      <c r="B15" s="90" t="s">
        <v>53</v>
      </c>
      <c r="C15" s="167">
        <v>1</v>
      </c>
      <c r="D15" s="66"/>
      <c r="E15" s="81"/>
      <c r="F15" s="62"/>
      <c r="G15" s="81"/>
      <c r="H15" s="62"/>
      <c r="I15" s="66">
        <v>0</v>
      </c>
      <c r="J15" s="62"/>
      <c r="K15" s="66"/>
      <c r="L15" s="62"/>
      <c r="M15" s="75">
        <f t="shared" si="0"/>
        <v>0</v>
      </c>
    </row>
    <row r="16" spans="1:15" x14ac:dyDescent="0.2">
      <c r="A16" s="29"/>
      <c r="B16" s="90" t="s">
        <v>54</v>
      </c>
      <c r="C16" s="167">
        <v>2</v>
      </c>
      <c r="D16" s="66"/>
      <c r="E16" s="81"/>
      <c r="F16" s="62"/>
      <c r="G16" s="81"/>
      <c r="H16" s="62"/>
      <c r="I16" s="66">
        <v>360</v>
      </c>
      <c r="J16" s="62">
        <v>180</v>
      </c>
      <c r="K16" s="66"/>
      <c r="L16" s="62"/>
      <c r="M16" s="75">
        <f t="shared" si="0"/>
        <v>540</v>
      </c>
    </row>
    <row r="17" spans="1:13" x14ac:dyDescent="0.2">
      <c r="A17" s="29"/>
      <c r="B17" s="90" t="s">
        <v>55</v>
      </c>
      <c r="C17" s="167">
        <v>1</v>
      </c>
      <c r="D17" s="66"/>
      <c r="E17" s="81"/>
      <c r="F17" s="62"/>
      <c r="G17" s="81"/>
      <c r="H17" s="62"/>
      <c r="I17" s="66">
        <v>0</v>
      </c>
      <c r="J17" s="62"/>
      <c r="K17" s="66"/>
      <c r="L17" s="62"/>
      <c r="M17" s="75">
        <f t="shared" si="0"/>
        <v>0</v>
      </c>
    </row>
    <row r="18" spans="1:13" x14ac:dyDescent="0.2">
      <c r="A18" s="29"/>
      <c r="B18" s="90" t="s">
        <v>59</v>
      </c>
      <c r="C18" s="167">
        <v>1</v>
      </c>
      <c r="D18" s="66"/>
      <c r="E18" s="81"/>
      <c r="F18" s="62"/>
      <c r="G18" s="81"/>
      <c r="H18" s="62"/>
      <c r="I18" s="66">
        <v>540</v>
      </c>
      <c r="J18" s="62"/>
      <c r="K18" s="66"/>
      <c r="L18" s="62"/>
      <c r="M18" s="75">
        <f t="shared" si="0"/>
        <v>540</v>
      </c>
    </row>
    <row r="19" spans="1:13" x14ac:dyDescent="0.2">
      <c r="A19" s="29"/>
      <c r="B19" s="90" t="s">
        <v>117</v>
      </c>
      <c r="C19" s="167">
        <v>2</v>
      </c>
      <c r="D19" s="66"/>
      <c r="E19" s="81"/>
      <c r="F19" s="62"/>
      <c r="G19" s="81"/>
      <c r="H19" s="62"/>
      <c r="I19" s="66">
        <v>0</v>
      </c>
      <c r="J19" s="62"/>
      <c r="K19" s="66"/>
      <c r="L19" s="62"/>
      <c r="M19" s="75">
        <f t="shared" si="0"/>
        <v>0</v>
      </c>
    </row>
    <row r="20" spans="1:13" x14ac:dyDescent="0.2">
      <c r="A20" s="29"/>
      <c r="B20" s="90" t="s">
        <v>118</v>
      </c>
      <c r="C20" s="167">
        <v>4</v>
      </c>
      <c r="D20" s="66"/>
      <c r="E20" s="81"/>
      <c r="F20" s="62"/>
      <c r="G20" s="81"/>
      <c r="H20" s="62"/>
      <c r="I20" s="66">
        <v>0</v>
      </c>
      <c r="J20" s="62"/>
      <c r="K20" s="66"/>
      <c r="L20" s="62"/>
      <c r="M20" s="75">
        <f t="shared" si="0"/>
        <v>0</v>
      </c>
    </row>
    <row r="21" spans="1:13" x14ac:dyDescent="0.2">
      <c r="A21" s="29"/>
      <c r="B21" s="90" t="s">
        <v>119</v>
      </c>
      <c r="C21" s="167">
        <v>1</v>
      </c>
      <c r="D21" s="66"/>
      <c r="E21" s="81"/>
      <c r="F21" s="62"/>
      <c r="G21" s="81"/>
      <c r="H21" s="62"/>
      <c r="I21" s="66">
        <v>1200</v>
      </c>
      <c r="J21" s="62"/>
      <c r="K21" s="66"/>
      <c r="L21" s="62"/>
      <c r="M21" s="75">
        <f t="shared" si="0"/>
        <v>1200</v>
      </c>
    </row>
    <row r="22" spans="1:13" x14ac:dyDescent="0.2">
      <c r="A22" s="29"/>
      <c r="B22" s="90" t="s">
        <v>120</v>
      </c>
      <c r="C22" s="167">
        <v>1</v>
      </c>
      <c r="D22" s="66"/>
      <c r="E22" s="81"/>
      <c r="F22" s="62"/>
      <c r="G22" s="81"/>
      <c r="H22" s="62"/>
      <c r="I22" s="66">
        <v>600</v>
      </c>
      <c r="J22" s="62"/>
      <c r="K22" s="66"/>
      <c r="L22" s="62"/>
      <c r="M22" s="75">
        <f t="shared" si="0"/>
        <v>600</v>
      </c>
    </row>
    <row r="23" spans="1:13" x14ac:dyDescent="0.2">
      <c r="A23" s="29"/>
      <c r="B23" s="90" t="s">
        <v>121</v>
      </c>
      <c r="C23" s="167">
        <v>1</v>
      </c>
      <c r="D23" s="66"/>
      <c r="E23" s="81"/>
      <c r="F23" s="62"/>
      <c r="G23" s="81"/>
      <c r="H23" s="62"/>
      <c r="I23" s="66">
        <v>302</v>
      </c>
      <c r="J23" s="62">
        <v>300</v>
      </c>
      <c r="K23" s="66"/>
      <c r="L23" s="62"/>
      <c r="M23" s="75">
        <f t="shared" si="0"/>
        <v>602</v>
      </c>
    </row>
    <row r="24" spans="1:13" x14ac:dyDescent="0.2">
      <c r="A24" s="29"/>
      <c r="B24" s="90" t="s">
        <v>63</v>
      </c>
      <c r="C24" s="167">
        <v>2</v>
      </c>
      <c r="D24" s="66"/>
      <c r="E24" s="81"/>
      <c r="F24" s="62"/>
      <c r="G24" s="81"/>
      <c r="H24" s="62"/>
      <c r="I24" s="66">
        <v>0</v>
      </c>
      <c r="J24" s="62"/>
      <c r="K24" s="66"/>
      <c r="L24" s="62"/>
      <c r="M24" s="75">
        <f t="shared" si="0"/>
        <v>0</v>
      </c>
    </row>
    <row r="25" spans="1:13" x14ac:dyDescent="0.2">
      <c r="A25" s="29"/>
      <c r="B25" s="90" t="s">
        <v>122</v>
      </c>
      <c r="C25" s="167">
        <v>1</v>
      </c>
      <c r="D25" s="66"/>
      <c r="E25" s="81"/>
      <c r="F25" s="62"/>
      <c r="G25" s="81"/>
      <c r="H25" s="62"/>
      <c r="I25" s="66">
        <v>240</v>
      </c>
      <c r="J25" s="62"/>
      <c r="K25" s="66"/>
      <c r="L25" s="62"/>
      <c r="M25" s="75">
        <f t="shared" si="0"/>
        <v>240</v>
      </c>
    </row>
    <row r="26" spans="1:13" x14ac:dyDescent="0.2">
      <c r="A26" s="29"/>
      <c r="B26" s="90" t="s">
        <v>123</v>
      </c>
      <c r="C26" s="167">
        <v>1</v>
      </c>
      <c r="D26" s="66"/>
      <c r="E26" s="81"/>
      <c r="F26" s="62"/>
      <c r="G26" s="81"/>
      <c r="H26" s="62"/>
      <c r="I26" s="66">
        <v>3588</v>
      </c>
      <c r="J26" s="62"/>
      <c r="K26" s="66"/>
      <c r="L26" s="62"/>
      <c r="M26" s="75">
        <f t="shared" si="0"/>
        <v>3588</v>
      </c>
    </row>
    <row r="27" spans="1:13" x14ac:dyDescent="0.2">
      <c r="A27" s="29"/>
      <c r="B27" s="90" t="s">
        <v>124</v>
      </c>
      <c r="C27" s="167">
        <v>1</v>
      </c>
      <c r="D27" s="66"/>
      <c r="E27" s="81"/>
      <c r="F27" s="62"/>
      <c r="G27" s="81"/>
      <c r="H27" s="62"/>
      <c r="I27" s="66">
        <v>116</v>
      </c>
      <c r="J27" s="62"/>
      <c r="K27" s="66"/>
      <c r="L27" s="62"/>
      <c r="M27" s="75">
        <f t="shared" si="0"/>
        <v>116</v>
      </c>
    </row>
    <row r="28" spans="1:13" x14ac:dyDescent="0.2">
      <c r="A28" s="29"/>
      <c r="B28" s="90" t="s">
        <v>125</v>
      </c>
      <c r="C28" s="167">
        <v>1</v>
      </c>
      <c r="D28" s="66"/>
      <c r="E28" s="81"/>
      <c r="F28" s="62"/>
      <c r="G28" s="81"/>
      <c r="H28" s="62"/>
      <c r="I28" s="66">
        <v>742</v>
      </c>
      <c r="J28" s="62"/>
      <c r="K28" s="66"/>
      <c r="L28" s="62"/>
      <c r="M28" s="75">
        <f t="shared" si="0"/>
        <v>742</v>
      </c>
    </row>
    <row r="29" spans="1:13" x14ac:dyDescent="0.2">
      <c r="A29" s="29"/>
      <c r="B29" s="90" t="s">
        <v>126</v>
      </c>
      <c r="C29" s="167">
        <v>1</v>
      </c>
      <c r="D29" s="66"/>
      <c r="E29" s="81"/>
      <c r="F29" s="62"/>
      <c r="G29" s="81"/>
      <c r="H29" s="62"/>
      <c r="I29" s="66">
        <v>288</v>
      </c>
      <c r="J29" s="62"/>
      <c r="K29" s="66"/>
      <c r="L29" s="62"/>
      <c r="M29" s="75">
        <f t="shared" si="0"/>
        <v>288</v>
      </c>
    </row>
    <row r="30" spans="1:13" x14ac:dyDescent="0.2">
      <c r="A30" s="29"/>
      <c r="B30" s="90" t="s">
        <v>127</v>
      </c>
      <c r="C30" s="167">
        <v>4</v>
      </c>
      <c r="D30" s="66"/>
      <c r="E30" s="81"/>
      <c r="F30" s="62"/>
      <c r="G30" s="81"/>
      <c r="H30" s="62"/>
      <c r="I30" s="66">
        <v>372</v>
      </c>
      <c r="J30" s="62"/>
      <c r="K30" s="66"/>
      <c r="L30" s="62"/>
      <c r="M30" s="75">
        <f t="shared" si="0"/>
        <v>372</v>
      </c>
    </row>
    <row r="31" spans="1:13" x14ac:dyDescent="0.2">
      <c r="A31" s="52"/>
      <c r="B31" s="206"/>
      <c r="C31" s="167"/>
      <c r="D31" s="66"/>
      <c r="E31" s="81"/>
      <c r="F31" s="62"/>
      <c r="G31" s="81"/>
      <c r="H31" s="62"/>
      <c r="I31" s="66">
        <v>0</v>
      </c>
      <c r="J31" s="62"/>
      <c r="K31" s="66"/>
      <c r="L31" s="62"/>
      <c r="M31" s="75">
        <f t="shared" si="0"/>
        <v>0</v>
      </c>
    </row>
    <row r="32" spans="1:13" x14ac:dyDescent="0.2">
      <c r="A32" s="52"/>
      <c r="B32" s="206"/>
      <c r="C32" s="167"/>
      <c r="D32" s="66"/>
      <c r="E32" s="81"/>
      <c r="F32" s="62"/>
      <c r="G32" s="81"/>
      <c r="H32" s="62"/>
      <c r="I32" s="258">
        <f>SUM(I6:I31)</f>
        <v>42032</v>
      </c>
      <c r="J32" s="260">
        <f>SUM(J6:J31)</f>
        <v>690</v>
      </c>
      <c r="K32" s="260">
        <f>SUM(K6:K31)</f>
        <v>180</v>
      </c>
      <c r="L32" s="259"/>
      <c r="M32" s="261">
        <f t="shared" si="0"/>
        <v>42542</v>
      </c>
    </row>
    <row r="33" spans="1:13" ht="13.5" customHeight="1" x14ac:dyDescent="0.2">
      <c r="A33" s="52"/>
      <c r="B33" s="256" t="s">
        <v>129</v>
      </c>
      <c r="C33" s="167"/>
      <c r="D33" s="66"/>
      <c r="E33" s="81"/>
      <c r="F33" s="62"/>
      <c r="G33" s="81"/>
      <c r="H33" s="62"/>
      <c r="I33" s="66"/>
      <c r="J33" s="62"/>
      <c r="K33" s="66"/>
      <c r="L33" s="62"/>
      <c r="M33" s="75">
        <f t="shared" ref="M33" si="1">I33+J33</f>
        <v>0</v>
      </c>
    </row>
    <row r="34" spans="1:13" x14ac:dyDescent="0.2">
      <c r="A34" s="29"/>
      <c r="B34" s="90" t="s">
        <v>130</v>
      </c>
      <c r="C34" s="167">
        <v>1</v>
      </c>
      <c r="D34" s="66"/>
      <c r="E34" s="81"/>
      <c r="F34" s="62"/>
      <c r="G34" s="81"/>
      <c r="H34" s="62"/>
      <c r="I34" s="66">
        <v>480</v>
      </c>
      <c r="J34" s="62"/>
      <c r="K34" s="66"/>
      <c r="L34" s="62"/>
      <c r="M34" s="75">
        <f t="shared" si="0"/>
        <v>480</v>
      </c>
    </row>
    <row r="35" spans="1:13" x14ac:dyDescent="0.2">
      <c r="A35" s="29"/>
      <c r="B35" s="90" t="s">
        <v>131</v>
      </c>
      <c r="C35" s="167">
        <v>1</v>
      </c>
      <c r="D35" s="66"/>
      <c r="E35" s="81"/>
      <c r="F35" s="62"/>
      <c r="G35" s="81"/>
      <c r="H35" s="62"/>
      <c r="I35" s="66">
        <v>0</v>
      </c>
      <c r="J35" s="62"/>
      <c r="K35" s="66"/>
      <c r="L35" s="62"/>
      <c r="M35" s="75">
        <f t="shared" si="0"/>
        <v>0</v>
      </c>
    </row>
    <row r="36" spans="1:13" x14ac:dyDescent="0.2">
      <c r="A36" s="29"/>
      <c r="B36" s="90" t="s">
        <v>132</v>
      </c>
      <c r="C36" s="167">
        <v>1</v>
      </c>
      <c r="D36" s="66"/>
      <c r="E36" s="81"/>
      <c r="F36" s="62"/>
      <c r="G36" s="81"/>
      <c r="H36" s="62"/>
      <c r="I36" s="66">
        <v>240</v>
      </c>
      <c r="J36" s="62">
        <v>480</v>
      </c>
      <c r="K36" s="66"/>
      <c r="L36" s="62"/>
      <c r="M36" s="75">
        <f t="shared" si="0"/>
        <v>720</v>
      </c>
    </row>
    <row r="37" spans="1:13" x14ac:dyDescent="0.2">
      <c r="A37" s="29"/>
      <c r="B37" s="90" t="s">
        <v>381</v>
      </c>
      <c r="C37" s="167">
        <v>9</v>
      </c>
      <c r="D37" s="66"/>
      <c r="E37" s="81"/>
      <c r="F37" s="62"/>
      <c r="G37" s="81"/>
      <c r="H37" s="62"/>
      <c r="I37" s="66">
        <v>108</v>
      </c>
      <c r="J37" s="62">
        <v>72</v>
      </c>
      <c r="K37" s="66"/>
      <c r="L37" s="62"/>
      <c r="M37" s="75">
        <f t="shared" si="0"/>
        <v>180</v>
      </c>
    </row>
    <row r="38" spans="1:13" x14ac:dyDescent="0.2">
      <c r="A38" s="29"/>
      <c r="B38" s="90"/>
      <c r="C38" s="167"/>
      <c r="D38" s="66"/>
      <c r="E38" s="81"/>
      <c r="F38" s="62"/>
      <c r="G38" s="81"/>
      <c r="H38" s="62"/>
      <c r="I38" s="66"/>
      <c r="J38" s="81"/>
      <c r="K38" s="81"/>
      <c r="L38" s="81"/>
      <c r="M38" s="62"/>
    </row>
    <row r="39" spans="1:13" x14ac:dyDescent="0.2">
      <c r="A39" s="29"/>
      <c r="B39" s="123"/>
      <c r="C39" s="167"/>
      <c r="D39" s="66"/>
      <c r="E39" s="81"/>
      <c r="F39" s="62"/>
      <c r="G39" s="81"/>
      <c r="H39" s="62"/>
      <c r="I39" s="258">
        <f>SUM(I34:I38)</f>
        <v>828</v>
      </c>
      <c r="J39" s="258">
        <f t="shared" ref="J39:L39" si="2">SUM(J34:J38)</f>
        <v>552</v>
      </c>
      <c r="K39" s="258">
        <f t="shared" si="2"/>
        <v>0</v>
      </c>
      <c r="L39" s="259">
        <f t="shared" si="2"/>
        <v>0</v>
      </c>
      <c r="M39" s="261">
        <f t="shared" si="0"/>
        <v>1380</v>
      </c>
    </row>
    <row r="40" spans="1:13" x14ac:dyDescent="0.2">
      <c r="A40" s="52"/>
      <c r="B40" s="256" t="s">
        <v>133</v>
      </c>
      <c r="C40" s="167"/>
      <c r="D40" s="66"/>
      <c r="E40" s="81"/>
      <c r="F40" s="62"/>
      <c r="G40" s="81"/>
      <c r="H40" s="62"/>
      <c r="I40" s="66"/>
      <c r="J40" s="62"/>
      <c r="K40" s="66"/>
      <c r="L40" s="62"/>
      <c r="M40" s="75"/>
    </row>
    <row r="41" spans="1:13" x14ac:dyDescent="0.2">
      <c r="A41" s="29"/>
      <c r="B41" s="90" t="s">
        <v>134</v>
      </c>
      <c r="C41" s="167">
        <v>2</v>
      </c>
      <c r="D41" s="66"/>
      <c r="E41" s="81"/>
      <c r="F41" s="62"/>
      <c r="G41" s="81"/>
      <c r="H41" s="62"/>
      <c r="I41" s="66">
        <v>0</v>
      </c>
      <c r="J41" s="62"/>
      <c r="K41" s="66"/>
      <c r="L41" s="62"/>
      <c r="M41" s="75">
        <f t="shared" si="0"/>
        <v>0</v>
      </c>
    </row>
    <row r="42" spans="1:13" x14ac:dyDescent="0.2">
      <c r="A42" s="29"/>
      <c r="B42" s="90" t="s">
        <v>135</v>
      </c>
      <c r="C42" s="167">
        <v>4</v>
      </c>
      <c r="D42" s="66"/>
      <c r="E42" s="81"/>
      <c r="F42" s="62"/>
      <c r="G42" s="81"/>
      <c r="H42" s="62"/>
      <c r="I42" s="66">
        <v>513</v>
      </c>
      <c r="J42" s="62"/>
      <c r="K42" s="66"/>
      <c r="L42" s="62"/>
      <c r="M42" s="75">
        <f t="shared" si="0"/>
        <v>513</v>
      </c>
    </row>
    <row r="43" spans="1:13" x14ac:dyDescent="0.2">
      <c r="A43" s="29"/>
      <c r="B43" s="90" t="s">
        <v>136</v>
      </c>
      <c r="C43" s="167">
        <v>5</v>
      </c>
      <c r="D43" s="66"/>
      <c r="E43" s="81"/>
      <c r="F43" s="62"/>
      <c r="G43" s="81"/>
      <c r="H43" s="62"/>
      <c r="I43" s="66">
        <v>120</v>
      </c>
      <c r="J43" s="62"/>
      <c r="K43" s="66"/>
      <c r="L43" s="62"/>
      <c r="M43" s="75">
        <f t="shared" si="0"/>
        <v>120</v>
      </c>
    </row>
    <row r="44" spans="1:13" x14ac:dyDescent="0.2">
      <c r="A44" s="29"/>
      <c r="B44" s="90" t="s">
        <v>137</v>
      </c>
      <c r="C44" s="167">
        <v>2</v>
      </c>
      <c r="D44" s="66"/>
      <c r="E44" s="81"/>
      <c r="F44" s="62"/>
      <c r="G44" s="81"/>
      <c r="H44" s="62"/>
      <c r="I44" s="66">
        <v>264</v>
      </c>
      <c r="J44" s="62"/>
      <c r="K44" s="66"/>
      <c r="L44" s="62"/>
      <c r="M44" s="75">
        <f t="shared" si="0"/>
        <v>264</v>
      </c>
    </row>
    <row r="45" spans="1:13" x14ac:dyDescent="0.2">
      <c r="A45" s="52"/>
      <c r="B45" s="206"/>
      <c r="C45" s="167"/>
      <c r="D45" s="66"/>
      <c r="E45" s="81"/>
      <c r="F45" s="62"/>
      <c r="G45" s="81"/>
      <c r="H45" s="62"/>
      <c r="I45" s="66"/>
      <c r="J45" s="62"/>
      <c r="K45" s="66"/>
      <c r="L45" s="81"/>
      <c r="M45" s="62"/>
    </row>
    <row r="46" spans="1:13" x14ac:dyDescent="0.2">
      <c r="A46" s="52"/>
      <c r="B46" s="206"/>
      <c r="C46" s="167"/>
      <c r="D46" s="66"/>
      <c r="E46" s="81"/>
      <c r="F46" s="62"/>
      <c r="G46" s="81"/>
      <c r="H46" s="62"/>
      <c r="I46" s="258">
        <f>SUM(I41:I45)</f>
        <v>897</v>
      </c>
      <c r="J46" s="258">
        <f t="shared" ref="J46:L46" si="3">SUM(J41:J45)</f>
        <v>0</v>
      </c>
      <c r="K46" s="258">
        <f t="shared" si="3"/>
        <v>0</v>
      </c>
      <c r="L46" s="258">
        <f t="shared" si="3"/>
        <v>0</v>
      </c>
      <c r="M46" s="259">
        <f t="shared" si="0"/>
        <v>897</v>
      </c>
    </row>
    <row r="47" spans="1:13" x14ac:dyDescent="0.2">
      <c r="A47" s="29"/>
      <c r="B47" s="257" t="s">
        <v>138</v>
      </c>
      <c r="C47" s="167"/>
      <c r="D47" s="66"/>
      <c r="E47" s="81"/>
      <c r="F47" s="62"/>
      <c r="G47" s="81"/>
      <c r="H47" s="62"/>
      <c r="I47" s="66"/>
      <c r="J47" s="62"/>
      <c r="K47" s="66"/>
      <c r="L47" s="62"/>
      <c r="M47" s="75"/>
    </row>
    <row r="48" spans="1:13" x14ac:dyDescent="0.2">
      <c r="A48" s="29"/>
      <c r="B48" s="90" t="s">
        <v>139</v>
      </c>
      <c r="C48" s="167">
        <v>1</v>
      </c>
      <c r="D48" s="66"/>
      <c r="E48" s="81"/>
      <c r="F48" s="62"/>
      <c r="G48" s="81"/>
      <c r="H48" s="62"/>
      <c r="I48" s="66">
        <v>2760</v>
      </c>
      <c r="J48" s="62"/>
      <c r="K48" s="66"/>
      <c r="L48" s="62"/>
      <c r="M48" s="75">
        <f t="shared" si="0"/>
        <v>2760</v>
      </c>
    </row>
    <row r="49" spans="1:13" x14ac:dyDescent="0.2">
      <c r="A49" s="29"/>
      <c r="B49" s="90" t="s">
        <v>140</v>
      </c>
      <c r="C49" s="167">
        <v>1</v>
      </c>
      <c r="D49" s="66"/>
      <c r="E49" s="81"/>
      <c r="F49" s="62"/>
      <c r="G49" s="81"/>
      <c r="H49" s="62"/>
      <c r="I49" s="66">
        <v>720</v>
      </c>
      <c r="J49" s="62"/>
      <c r="K49" s="66"/>
      <c r="L49" s="62"/>
      <c r="M49" s="75">
        <f t="shared" si="0"/>
        <v>720</v>
      </c>
    </row>
    <row r="50" spans="1:13" x14ac:dyDescent="0.2">
      <c r="A50" s="29"/>
      <c r="B50" s="90" t="s">
        <v>145</v>
      </c>
      <c r="C50" s="167">
        <v>1</v>
      </c>
      <c r="D50" s="66"/>
      <c r="E50" s="81"/>
      <c r="F50" s="62"/>
      <c r="G50" s="81"/>
      <c r="H50" s="62"/>
      <c r="I50" s="66">
        <v>150</v>
      </c>
      <c r="J50" s="62"/>
      <c r="K50" s="66"/>
      <c r="L50" s="62"/>
      <c r="M50" s="75">
        <f t="shared" si="0"/>
        <v>150</v>
      </c>
    </row>
    <row r="51" spans="1:13" x14ac:dyDescent="0.2">
      <c r="A51" s="29"/>
      <c r="B51" s="90" t="s">
        <v>141</v>
      </c>
      <c r="C51" s="167">
        <v>1</v>
      </c>
      <c r="D51" s="66"/>
      <c r="E51" s="81"/>
      <c r="F51" s="62"/>
      <c r="G51" s="81"/>
      <c r="H51" s="62"/>
      <c r="I51" s="66">
        <v>360</v>
      </c>
      <c r="J51" s="62"/>
      <c r="K51" s="66"/>
      <c r="L51" s="62"/>
      <c r="M51" s="75">
        <f t="shared" si="0"/>
        <v>360</v>
      </c>
    </row>
    <row r="52" spans="1:13" x14ac:dyDescent="0.2">
      <c r="A52" s="29"/>
      <c r="B52" s="90" t="s">
        <v>142</v>
      </c>
      <c r="C52" s="167">
        <v>2</v>
      </c>
      <c r="D52" s="66"/>
      <c r="E52" s="81"/>
      <c r="F52" s="62"/>
      <c r="G52" s="81"/>
      <c r="H52" s="62"/>
      <c r="I52" s="66">
        <v>1200</v>
      </c>
      <c r="J52" s="62"/>
      <c r="K52" s="66"/>
      <c r="L52" s="62"/>
      <c r="M52" s="75">
        <f t="shared" si="0"/>
        <v>1200</v>
      </c>
    </row>
    <row r="53" spans="1:13" x14ac:dyDescent="0.2">
      <c r="A53" s="29"/>
      <c r="B53" s="90" t="s">
        <v>143</v>
      </c>
      <c r="C53" s="167">
        <v>1</v>
      </c>
      <c r="D53" s="66"/>
      <c r="E53" s="81"/>
      <c r="F53" s="62"/>
      <c r="G53" s="81"/>
      <c r="H53" s="62"/>
      <c r="I53" s="66">
        <v>0</v>
      </c>
      <c r="J53" s="62"/>
      <c r="K53" s="66"/>
      <c r="L53" s="62"/>
      <c r="M53" s="75">
        <f t="shared" si="0"/>
        <v>0</v>
      </c>
    </row>
    <row r="54" spans="1:13" x14ac:dyDescent="0.2">
      <c r="A54" s="29"/>
      <c r="B54" s="90" t="s">
        <v>144</v>
      </c>
      <c r="C54" s="167">
        <v>1</v>
      </c>
      <c r="D54" s="66"/>
      <c r="E54" s="81"/>
      <c r="F54" s="62"/>
      <c r="G54" s="81"/>
      <c r="H54" s="62"/>
      <c r="I54" s="66">
        <v>324</v>
      </c>
      <c r="J54" s="62"/>
      <c r="K54" s="66"/>
      <c r="L54" s="62"/>
      <c r="M54" s="75">
        <f t="shared" si="0"/>
        <v>324</v>
      </c>
    </row>
    <row r="55" spans="1:13" x14ac:dyDescent="0.2">
      <c r="A55" s="52"/>
      <c r="B55" s="206"/>
      <c r="C55" s="167"/>
      <c r="D55" s="66"/>
      <c r="E55" s="81"/>
      <c r="F55" s="62"/>
      <c r="G55" s="81"/>
      <c r="H55" s="62"/>
      <c r="I55" s="66"/>
      <c r="J55" s="62"/>
      <c r="K55" s="66"/>
      <c r="L55" s="62"/>
      <c r="M55" s="75"/>
    </row>
    <row r="56" spans="1:13" x14ac:dyDescent="0.2">
      <c r="A56" s="52"/>
      <c r="B56" s="206"/>
      <c r="C56" s="167"/>
      <c r="D56" s="66"/>
      <c r="E56" s="81"/>
      <c r="F56" s="62"/>
      <c r="G56" s="81"/>
      <c r="H56" s="62"/>
      <c r="I56" s="258">
        <f>SUM(I48:I55)</f>
        <v>5514</v>
      </c>
      <c r="J56" s="259">
        <f>SUM(J48:J55)</f>
        <v>0</v>
      </c>
      <c r="K56" s="258">
        <f>SUM(K48:K55)</f>
        <v>0</v>
      </c>
      <c r="L56" s="259">
        <f>SUM(L48:L55)</f>
        <v>0</v>
      </c>
      <c r="M56" s="259">
        <f t="shared" si="0"/>
        <v>5514</v>
      </c>
    </row>
    <row r="57" spans="1:13" x14ac:dyDescent="0.2">
      <c r="A57" s="29"/>
      <c r="B57" s="201" t="s">
        <v>146</v>
      </c>
      <c r="C57" s="167"/>
      <c r="D57" s="66"/>
      <c r="E57" s="81"/>
      <c r="F57" s="62"/>
      <c r="G57" s="81"/>
      <c r="H57" s="62"/>
      <c r="I57" s="66"/>
      <c r="J57" s="62"/>
      <c r="K57" s="66"/>
      <c r="L57" s="62"/>
      <c r="M57" s="75"/>
    </row>
    <row r="58" spans="1:13" x14ac:dyDescent="0.2">
      <c r="A58" s="29"/>
      <c r="B58" s="90" t="s">
        <v>147</v>
      </c>
      <c r="C58" s="167">
        <v>13</v>
      </c>
      <c r="D58" s="66"/>
      <c r="E58" s="81"/>
      <c r="F58" s="62"/>
      <c r="G58" s="81"/>
      <c r="H58" s="62"/>
      <c r="I58" s="66">
        <v>468</v>
      </c>
      <c r="J58" s="62"/>
      <c r="K58" s="66"/>
      <c r="L58" s="62"/>
      <c r="M58" s="75">
        <f t="shared" si="0"/>
        <v>468</v>
      </c>
    </row>
    <row r="59" spans="1:13" x14ac:dyDescent="0.2">
      <c r="A59" s="29"/>
      <c r="B59" s="90" t="s">
        <v>148</v>
      </c>
      <c r="C59" s="167">
        <v>2</v>
      </c>
      <c r="D59" s="66"/>
      <c r="E59" s="81"/>
      <c r="F59" s="62"/>
      <c r="G59" s="81"/>
      <c r="H59" s="62"/>
      <c r="I59" s="66">
        <v>180</v>
      </c>
      <c r="J59" s="62"/>
      <c r="K59" s="66"/>
      <c r="L59" s="62"/>
      <c r="M59" s="75">
        <f t="shared" si="0"/>
        <v>180</v>
      </c>
    </row>
    <row r="60" spans="1:13" x14ac:dyDescent="0.2">
      <c r="A60" s="29"/>
      <c r="B60" s="90" t="s">
        <v>149</v>
      </c>
      <c r="C60" s="167">
        <v>1</v>
      </c>
      <c r="D60" s="66"/>
      <c r="E60" s="81"/>
      <c r="F60" s="62"/>
      <c r="G60" s="81"/>
      <c r="H60" s="62"/>
      <c r="I60" s="66">
        <v>600</v>
      </c>
      <c r="J60" s="62"/>
      <c r="K60" s="66"/>
      <c r="L60" s="62"/>
      <c r="M60" s="75">
        <f t="shared" si="0"/>
        <v>600</v>
      </c>
    </row>
    <row r="61" spans="1:13" x14ac:dyDescent="0.2">
      <c r="A61" s="29"/>
      <c r="B61" s="90" t="s">
        <v>150</v>
      </c>
      <c r="C61" s="167">
        <v>4</v>
      </c>
      <c r="D61" s="66"/>
      <c r="E61" s="81"/>
      <c r="F61" s="62"/>
      <c r="G61" s="81"/>
      <c r="H61" s="62"/>
      <c r="I61" s="66">
        <v>480</v>
      </c>
      <c r="J61" s="62"/>
      <c r="K61" s="66"/>
      <c r="L61" s="62"/>
      <c r="M61" s="75">
        <f t="shared" si="0"/>
        <v>480</v>
      </c>
    </row>
    <row r="62" spans="1:13" x14ac:dyDescent="0.2">
      <c r="A62" s="29"/>
      <c r="B62" s="90" t="s">
        <v>151</v>
      </c>
      <c r="C62" s="167">
        <v>1</v>
      </c>
      <c r="D62" s="66"/>
      <c r="E62" s="81"/>
      <c r="F62" s="62"/>
      <c r="G62" s="81"/>
      <c r="H62" s="62"/>
      <c r="I62" s="66">
        <v>480</v>
      </c>
      <c r="J62" s="62"/>
      <c r="K62" s="66"/>
      <c r="L62" s="62"/>
      <c r="M62" s="75">
        <f t="shared" si="0"/>
        <v>480</v>
      </c>
    </row>
    <row r="63" spans="1:13" x14ac:dyDescent="0.2">
      <c r="A63" s="52"/>
      <c r="B63" s="120"/>
      <c r="C63" s="167"/>
      <c r="D63" s="66"/>
      <c r="E63" s="81"/>
      <c r="F63" s="62"/>
      <c r="G63" s="81"/>
      <c r="H63" s="62"/>
      <c r="I63" s="66"/>
      <c r="J63" s="62"/>
      <c r="K63" s="66"/>
      <c r="L63" s="62"/>
      <c r="M63" s="75"/>
    </row>
    <row r="64" spans="1:13" x14ac:dyDescent="0.2">
      <c r="A64" s="52"/>
      <c r="B64" s="206"/>
      <c r="C64" s="167"/>
      <c r="D64" s="66"/>
      <c r="E64" s="81"/>
      <c r="F64" s="62"/>
      <c r="G64" s="81"/>
      <c r="H64" s="62"/>
      <c r="I64" s="258">
        <f>SUM(I58:I63)</f>
        <v>2208</v>
      </c>
      <c r="J64" s="260">
        <f t="shared" ref="J64:L64" si="4">SUM(J58:J63)</f>
        <v>0</v>
      </c>
      <c r="K64" s="258">
        <f t="shared" si="4"/>
        <v>0</v>
      </c>
      <c r="L64" s="258">
        <f t="shared" si="4"/>
        <v>0</v>
      </c>
      <c r="M64" s="259">
        <f t="shared" si="0"/>
        <v>2208</v>
      </c>
    </row>
    <row r="65" spans="1:13" x14ac:dyDescent="0.2">
      <c r="A65" s="29"/>
      <c r="B65" s="257" t="s">
        <v>152</v>
      </c>
      <c r="C65" s="167"/>
      <c r="D65" s="66"/>
      <c r="E65" s="81"/>
      <c r="F65" s="62"/>
      <c r="G65" s="81"/>
      <c r="H65" s="62"/>
      <c r="I65" s="66"/>
      <c r="J65" s="62"/>
      <c r="K65" s="66"/>
      <c r="L65" s="62"/>
      <c r="M65" s="75"/>
    </row>
    <row r="66" spans="1:13" x14ac:dyDescent="0.2">
      <c r="A66" s="29"/>
      <c r="B66" s="53" t="s">
        <v>153</v>
      </c>
      <c r="C66" s="167">
        <v>1</v>
      </c>
      <c r="D66" s="66"/>
      <c r="E66" s="81"/>
      <c r="F66" s="236"/>
      <c r="G66" s="81"/>
      <c r="H66" s="62"/>
      <c r="I66" s="66">
        <v>360</v>
      </c>
      <c r="J66" s="62"/>
      <c r="K66" s="66"/>
      <c r="L66" s="62"/>
      <c r="M66" s="75">
        <f t="shared" si="0"/>
        <v>360</v>
      </c>
    </row>
    <row r="67" spans="1:13" x14ac:dyDescent="0.2">
      <c r="A67" s="29"/>
      <c r="B67" s="53" t="s">
        <v>154</v>
      </c>
      <c r="C67" s="167">
        <v>1</v>
      </c>
      <c r="D67" s="66"/>
      <c r="E67" s="81"/>
      <c r="F67" s="62"/>
      <c r="G67" s="81"/>
      <c r="H67" s="62"/>
      <c r="I67" s="66">
        <v>3600</v>
      </c>
      <c r="J67" s="62"/>
      <c r="K67" s="66">
        <v>3600</v>
      </c>
      <c r="L67" s="62"/>
      <c r="M67" s="75">
        <f t="shared" si="0"/>
        <v>0</v>
      </c>
    </row>
    <row r="68" spans="1:13" x14ac:dyDescent="0.2">
      <c r="A68" s="29"/>
      <c r="B68" s="53" t="s">
        <v>155</v>
      </c>
      <c r="C68" s="167">
        <v>3</v>
      </c>
      <c r="D68" s="66"/>
      <c r="E68" s="81"/>
      <c r="F68" s="239"/>
      <c r="G68" s="187"/>
      <c r="H68" s="62"/>
      <c r="I68" s="66">
        <v>1980</v>
      </c>
      <c r="J68" s="62"/>
      <c r="K68" s="66"/>
      <c r="L68" s="62"/>
      <c r="M68" s="75">
        <f t="shared" si="0"/>
        <v>1980</v>
      </c>
    </row>
    <row r="69" spans="1:13" x14ac:dyDescent="0.2">
      <c r="A69" s="29"/>
      <c r="B69" s="53" t="s">
        <v>156</v>
      </c>
      <c r="C69" s="167">
        <v>1</v>
      </c>
      <c r="D69" s="66"/>
      <c r="E69" s="81"/>
      <c r="F69" s="62"/>
      <c r="G69" s="81"/>
      <c r="H69" s="62"/>
      <c r="I69" s="66">
        <v>2400</v>
      </c>
      <c r="J69" s="62"/>
      <c r="K69" s="66"/>
      <c r="L69" s="62"/>
      <c r="M69" s="75">
        <f t="shared" si="0"/>
        <v>2400</v>
      </c>
    </row>
    <row r="70" spans="1:13" x14ac:dyDescent="0.2">
      <c r="A70" s="29"/>
      <c r="B70" s="53" t="s">
        <v>157</v>
      </c>
      <c r="C70" s="167">
        <v>2</v>
      </c>
      <c r="D70" s="66"/>
      <c r="E70" s="81"/>
      <c r="F70" s="62"/>
      <c r="G70" s="81"/>
      <c r="H70" s="62"/>
      <c r="I70" s="66">
        <v>240</v>
      </c>
      <c r="J70" s="62"/>
      <c r="K70" s="66"/>
      <c r="L70" s="62"/>
      <c r="M70" s="75">
        <f t="shared" si="0"/>
        <v>240</v>
      </c>
    </row>
    <row r="71" spans="1:13" x14ac:dyDescent="0.2">
      <c r="A71" s="29"/>
      <c r="B71" s="53" t="s">
        <v>158</v>
      </c>
      <c r="C71" s="167">
        <v>2</v>
      </c>
      <c r="D71" s="66"/>
      <c r="E71" s="81"/>
      <c r="F71" s="62"/>
      <c r="G71" s="81"/>
      <c r="H71" s="62"/>
      <c r="I71" s="66">
        <v>288</v>
      </c>
      <c r="J71" s="62"/>
      <c r="K71" s="66"/>
      <c r="L71" s="62"/>
      <c r="M71" s="75">
        <f t="shared" si="0"/>
        <v>288</v>
      </c>
    </row>
    <row r="72" spans="1:13" x14ac:dyDescent="0.2">
      <c r="A72" s="29"/>
      <c r="B72" s="53" t="s">
        <v>159</v>
      </c>
      <c r="C72" s="167">
        <v>1</v>
      </c>
      <c r="D72" s="66"/>
      <c r="E72" s="81"/>
      <c r="F72" s="62"/>
      <c r="G72" s="81"/>
      <c r="H72" s="62"/>
      <c r="I72" s="66">
        <v>1044</v>
      </c>
      <c r="J72" s="62"/>
      <c r="K72" s="66"/>
      <c r="L72" s="62"/>
      <c r="M72" s="75">
        <f t="shared" si="0"/>
        <v>1044</v>
      </c>
    </row>
    <row r="73" spans="1:13" x14ac:dyDescent="0.2">
      <c r="A73" s="29"/>
      <c r="B73" s="53" t="s">
        <v>160</v>
      </c>
      <c r="C73" s="167">
        <v>2</v>
      </c>
      <c r="D73" s="66"/>
      <c r="E73" s="81"/>
      <c r="F73" s="62"/>
      <c r="G73" s="81"/>
      <c r="H73" s="62"/>
      <c r="I73" s="66">
        <v>1920</v>
      </c>
      <c r="J73" s="62"/>
      <c r="K73" s="66"/>
      <c r="L73" s="62"/>
      <c r="M73" s="75">
        <f t="shared" si="0"/>
        <v>1920</v>
      </c>
    </row>
    <row r="74" spans="1:13" x14ac:dyDescent="0.2">
      <c r="A74" s="29"/>
      <c r="B74" s="53" t="s">
        <v>161</v>
      </c>
      <c r="C74" s="167">
        <v>1</v>
      </c>
      <c r="D74" s="66"/>
      <c r="E74" s="81"/>
      <c r="F74" s="62"/>
      <c r="G74" s="81"/>
      <c r="H74" s="62"/>
      <c r="I74" s="66">
        <v>1800</v>
      </c>
      <c r="J74" s="62"/>
      <c r="K74" s="66"/>
      <c r="L74" s="62"/>
      <c r="M74" s="75">
        <f t="shared" si="0"/>
        <v>1800</v>
      </c>
    </row>
    <row r="75" spans="1:13" x14ac:dyDescent="0.2">
      <c r="A75" s="29"/>
      <c r="B75" s="53" t="s">
        <v>162</v>
      </c>
      <c r="C75" s="167">
        <v>1</v>
      </c>
      <c r="D75" s="66"/>
      <c r="E75" s="81"/>
      <c r="F75" s="62"/>
      <c r="G75" s="81"/>
      <c r="H75" s="62"/>
      <c r="I75" s="66">
        <v>3600</v>
      </c>
      <c r="J75" s="62"/>
      <c r="K75" s="66"/>
      <c r="L75" s="62"/>
      <c r="M75" s="75">
        <f t="shared" si="0"/>
        <v>3600</v>
      </c>
    </row>
    <row r="76" spans="1:13" x14ac:dyDescent="0.2">
      <c r="A76" s="29"/>
      <c r="B76" s="53" t="s">
        <v>163</v>
      </c>
      <c r="C76" s="167">
        <v>1</v>
      </c>
      <c r="D76" s="66"/>
      <c r="E76" s="81"/>
      <c r="F76" s="62"/>
      <c r="G76" s="81"/>
      <c r="H76" s="62"/>
      <c r="I76" s="66">
        <v>2340</v>
      </c>
      <c r="J76" s="62"/>
      <c r="K76" s="66"/>
      <c r="L76" s="62"/>
      <c r="M76" s="75">
        <f t="shared" si="0"/>
        <v>2340</v>
      </c>
    </row>
    <row r="77" spans="1:13" x14ac:dyDescent="0.2">
      <c r="A77" s="29"/>
      <c r="B77" s="70"/>
      <c r="C77" s="167"/>
      <c r="D77" s="66"/>
      <c r="E77" s="81"/>
      <c r="F77" s="62"/>
      <c r="G77" s="81"/>
      <c r="H77" s="62"/>
      <c r="I77" s="66"/>
      <c r="J77" s="62"/>
      <c r="K77" s="66"/>
      <c r="L77" s="62"/>
      <c r="M77" s="75"/>
    </row>
    <row r="78" spans="1:13" x14ac:dyDescent="0.2">
      <c r="A78" s="52"/>
      <c r="B78" s="67"/>
      <c r="C78" s="167"/>
      <c r="D78" s="66"/>
      <c r="E78" s="81"/>
      <c r="F78" s="62"/>
      <c r="G78" s="81"/>
      <c r="H78" s="62"/>
      <c r="I78" s="258">
        <f>SUM(I66:I77)</f>
        <v>19572</v>
      </c>
      <c r="J78" s="258">
        <f>SUM(J66:J77)</f>
        <v>0</v>
      </c>
      <c r="K78" s="259">
        <f>SUM(K66:K77)</f>
        <v>3600</v>
      </c>
      <c r="L78" s="258">
        <f>SUM(L66:L77)</f>
        <v>0</v>
      </c>
      <c r="M78" s="259">
        <f t="shared" ref="M78:M148" si="5">I78+J78-K78</f>
        <v>15972</v>
      </c>
    </row>
    <row r="79" spans="1:13" x14ac:dyDescent="0.2">
      <c r="A79" s="52"/>
      <c r="B79" s="57" t="s">
        <v>165</v>
      </c>
      <c r="C79" s="167"/>
      <c r="D79" s="66"/>
      <c r="E79" s="81"/>
      <c r="F79" s="62"/>
      <c r="G79" s="81"/>
      <c r="H79" s="62"/>
      <c r="I79" s="232"/>
      <c r="J79" s="266"/>
      <c r="K79" s="239"/>
      <c r="L79" s="266"/>
      <c r="M79" s="239"/>
    </row>
    <row r="80" spans="1:13" x14ac:dyDescent="0.2">
      <c r="A80" s="52"/>
      <c r="B80" s="120" t="s">
        <v>166</v>
      </c>
      <c r="C80" s="167">
        <v>1</v>
      </c>
      <c r="D80" s="66"/>
      <c r="E80" s="81"/>
      <c r="F80" s="62"/>
      <c r="G80" s="81"/>
      <c r="H80" s="62"/>
      <c r="I80" s="93">
        <v>2070</v>
      </c>
      <c r="J80" s="266"/>
      <c r="K80" s="239"/>
      <c r="L80" s="266"/>
      <c r="M80" s="62">
        <f t="shared" si="5"/>
        <v>2070</v>
      </c>
    </row>
    <row r="81" spans="1:13" x14ac:dyDescent="0.2">
      <c r="A81" s="52"/>
      <c r="B81" s="120" t="s">
        <v>167</v>
      </c>
      <c r="C81" s="167">
        <v>3</v>
      </c>
      <c r="D81" s="66"/>
      <c r="E81" s="81"/>
      <c r="F81" s="62"/>
      <c r="G81" s="81"/>
      <c r="H81" s="62"/>
      <c r="I81" s="93">
        <v>540</v>
      </c>
      <c r="J81" s="266"/>
      <c r="K81" s="239"/>
      <c r="L81" s="266"/>
      <c r="M81" s="62">
        <f t="shared" si="5"/>
        <v>540</v>
      </c>
    </row>
    <row r="82" spans="1:13" x14ac:dyDescent="0.2">
      <c r="A82" s="52"/>
      <c r="B82" s="53" t="s">
        <v>164</v>
      </c>
      <c r="C82" s="167">
        <v>1</v>
      </c>
      <c r="D82" s="66"/>
      <c r="E82" s="81"/>
      <c r="F82" s="62"/>
      <c r="G82" s="81"/>
      <c r="H82" s="62"/>
      <c r="I82" s="66">
        <v>288.8</v>
      </c>
      <c r="J82" s="62"/>
      <c r="K82" s="66"/>
      <c r="L82" s="62"/>
      <c r="M82" s="75">
        <f>I82+J82-K82</f>
        <v>288.8</v>
      </c>
    </row>
    <row r="83" spans="1:13" x14ac:dyDescent="0.2">
      <c r="A83" s="52"/>
      <c r="B83" s="67"/>
      <c r="C83" s="167"/>
      <c r="D83" s="66"/>
      <c r="E83" s="81"/>
      <c r="F83" s="62"/>
      <c r="G83" s="81"/>
      <c r="H83" s="62"/>
      <c r="I83" s="232"/>
      <c r="J83" s="266"/>
      <c r="K83" s="239"/>
      <c r="L83" s="266"/>
      <c r="M83" s="62"/>
    </row>
    <row r="84" spans="1:13" x14ac:dyDescent="0.2">
      <c r="A84" s="52"/>
      <c r="B84" s="67"/>
      <c r="C84" s="167"/>
      <c r="D84" s="66"/>
      <c r="E84" s="81"/>
      <c r="F84" s="62"/>
      <c r="G84" s="81"/>
      <c r="H84" s="62"/>
      <c r="I84" s="258">
        <f>SUM(I80:I83)</f>
        <v>2898.8</v>
      </c>
      <c r="J84" s="258">
        <f t="shared" ref="J84:L84" si="6">SUM(J80:J83)</f>
        <v>0</v>
      </c>
      <c r="K84" s="260">
        <f t="shared" si="6"/>
        <v>0</v>
      </c>
      <c r="L84" s="259">
        <f t="shared" si="6"/>
        <v>0</v>
      </c>
      <c r="M84" s="268">
        <f t="shared" si="5"/>
        <v>2898.8</v>
      </c>
    </row>
    <row r="85" spans="1:13" x14ac:dyDescent="0.2">
      <c r="A85" s="52"/>
      <c r="B85" s="57" t="s">
        <v>168</v>
      </c>
      <c r="C85" s="167"/>
      <c r="D85" s="66"/>
      <c r="E85" s="81"/>
      <c r="F85" s="62"/>
      <c r="G85" s="81"/>
      <c r="H85" s="62"/>
      <c r="I85" s="232"/>
      <c r="J85" s="266"/>
      <c r="K85" s="239"/>
      <c r="L85" s="266"/>
      <c r="M85" s="62"/>
    </row>
    <row r="86" spans="1:13" x14ac:dyDescent="0.2">
      <c r="A86" s="52"/>
      <c r="B86" s="120" t="s">
        <v>169</v>
      </c>
      <c r="C86" s="167">
        <v>1</v>
      </c>
      <c r="D86" s="66"/>
      <c r="E86" s="81"/>
      <c r="F86" s="62"/>
      <c r="G86" s="81"/>
      <c r="H86" s="62"/>
      <c r="I86" s="93">
        <v>1440</v>
      </c>
      <c r="J86" s="266"/>
      <c r="K86" s="239"/>
      <c r="L86" s="266"/>
      <c r="M86" s="62">
        <f t="shared" si="5"/>
        <v>1440</v>
      </c>
    </row>
    <row r="87" spans="1:13" x14ac:dyDescent="0.2">
      <c r="A87" s="52"/>
      <c r="B87" s="120" t="s">
        <v>170</v>
      </c>
      <c r="C87" s="167">
        <v>1</v>
      </c>
      <c r="D87" s="66"/>
      <c r="E87" s="81"/>
      <c r="F87" s="62"/>
      <c r="G87" s="81"/>
      <c r="H87" s="62"/>
      <c r="I87" s="93">
        <v>840</v>
      </c>
      <c r="J87" s="266"/>
      <c r="K87" s="239"/>
      <c r="L87" s="266"/>
      <c r="M87" s="62">
        <f t="shared" si="5"/>
        <v>840</v>
      </c>
    </row>
    <row r="88" spans="1:13" x14ac:dyDescent="0.2">
      <c r="A88" s="52"/>
      <c r="B88" s="120" t="s">
        <v>171</v>
      </c>
      <c r="C88" s="167">
        <v>1</v>
      </c>
      <c r="D88" s="66"/>
      <c r="E88" s="81"/>
      <c r="F88" s="62"/>
      <c r="G88" s="81"/>
      <c r="H88" s="62"/>
      <c r="I88" s="93">
        <v>240</v>
      </c>
      <c r="J88" s="266"/>
      <c r="K88" s="239"/>
      <c r="L88" s="266"/>
      <c r="M88" s="62">
        <f t="shared" si="5"/>
        <v>240</v>
      </c>
    </row>
    <row r="89" spans="1:13" x14ac:dyDescent="0.2">
      <c r="A89" s="52"/>
      <c r="B89" s="120" t="s">
        <v>172</v>
      </c>
      <c r="C89" s="167">
        <v>1</v>
      </c>
      <c r="D89" s="66"/>
      <c r="E89" s="81"/>
      <c r="F89" s="62"/>
      <c r="G89" s="81"/>
      <c r="H89" s="62"/>
      <c r="I89" s="93">
        <v>2400</v>
      </c>
      <c r="J89" s="266"/>
      <c r="K89" s="239"/>
      <c r="L89" s="266"/>
      <c r="M89" s="62">
        <f t="shared" si="5"/>
        <v>2400</v>
      </c>
    </row>
    <row r="90" spans="1:13" x14ac:dyDescent="0.2">
      <c r="A90" s="52"/>
      <c r="B90" s="120" t="s">
        <v>173</v>
      </c>
      <c r="C90" s="167">
        <v>1</v>
      </c>
      <c r="D90" s="66"/>
      <c r="E90" s="81"/>
      <c r="F90" s="62"/>
      <c r="G90" s="81"/>
      <c r="H90" s="62"/>
      <c r="I90" s="93">
        <v>24000</v>
      </c>
      <c r="J90" s="266"/>
      <c r="K90" s="239"/>
      <c r="L90" s="266"/>
      <c r="M90" s="62">
        <f t="shared" si="5"/>
        <v>24000</v>
      </c>
    </row>
    <row r="91" spans="1:13" x14ac:dyDescent="0.2">
      <c r="A91" s="52"/>
      <c r="B91" s="67"/>
      <c r="C91" s="167"/>
      <c r="D91" s="66"/>
      <c r="E91" s="81"/>
      <c r="F91" s="62"/>
      <c r="G91" s="81"/>
      <c r="H91" s="62"/>
      <c r="I91" s="93"/>
      <c r="J91" s="266"/>
      <c r="K91" s="239"/>
      <c r="L91" s="266"/>
      <c r="M91" s="62"/>
    </row>
    <row r="92" spans="1:13" x14ac:dyDescent="0.2">
      <c r="A92" s="52"/>
      <c r="B92" s="67"/>
      <c r="C92" s="167"/>
      <c r="D92" s="66"/>
      <c r="E92" s="81"/>
      <c r="F92" s="62"/>
      <c r="G92" s="81"/>
      <c r="H92" s="62"/>
      <c r="I92" s="258">
        <f>SUM(I86:I91)</f>
        <v>28920</v>
      </c>
      <c r="J92" s="258">
        <f t="shared" ref="J92:L92" si="7">SUM(J86:J91)</f>
        <v>0</v>
      </c>
      <c r="K92" s="258">
        <f t="shared" si="7"/>
        <v>0</v>
      </c>
      <c r="L92" s="259">
        <f t="shared" si="7"/>
        <v>0</v>
      </c>
      <c r="M92" s="259">
        <f t="shared" si="5"/>
        <v>28920</v>
      </c>
    </row>
    <row r="93" spans="1:13" x14ac:dyDescent="0.2">
      <c r="A93" s="29"/>
      <c r="B93" s="28" t="s">
        <v>174</v>
      </c>
      <c r="C93" s="167"/>
      <c r="D93" s="66"/>
      <c r="E93" s="81"/>
      <c r="F93" s="62"/>
      <c r="G93" s="81"/>
      <c r="H93" s="62"/>
      <c r="I93" s="93"/>
      <c r="J93" s="266"/>
      <c r="K93" s="239"/>
      <c r="L93" s="266"/>
      <c r="M93" s="62">
        <f t="shared" si="5"/>
        <v>0</v>
      </c>
    </row>
    <row r="94" spans="1:13" x14ac:dyDescent="0.2">
      <c r="A94" s="29"/>
      <c r="B94" s="269" t="s">
        <v>175</v>
      </c>
      <c r="C94" s="167">
        <v>400</v>
      </c>
      <c r="D94" s="66"/>
      <c r="E94" s="81"/>
      <c r="F94" s="62"/>
      <c r="G94" s="81"/>
      <c r="H94" s="62"/>
      <c r="I94" s="93">
        <v>10536</v>
      </c>
      <c r="J94" s="266"/>
      <c r="K94" s="239"/>
      <c r="L94" s="266"/>
      <c r="M94" s="62">
        <f t="shared" si="5"/>
        <v>10536</v>
      </c>
    </row>
    <row r="95" spans="1:13" x14ac:dyDescent="0.2">
      <c r="A95" s="29"/>
      <c r="B95" s="269" t="s">
        <v>176</v>
      </c>
      <c r="C95" s="167">
        <v>22</v>
      </c>
      <c r="D95" s="66"/>
      <c r="E95" s="81"/>
      <c r="F95" s="62"/>
      <c r="G95" s="81"/>
      <c r="H95" s="62"/>
      <c r="I95" s="93">
        <v>5280</v>
      </c>
      <c r="J95" s="266"/>
      <c r="K95" s="239"/>
      <c r="L95" s="266"/>
      <c r="M95" s="62">
        <f t="shared" si="5"/>
        <v>5280</v>
      </c>
    </row>
    <row r="96" spans="1:13" x14ac:dyDescent="0.2">
      <c r="A96" s="29"/>
      <c r="B96" s="269" t="s">
        <v>177</v>
      </c>
      <c r="C96" s="167">
        <v>6</v>
      </c>
      <c r="D96" s="66"/>
      <c r="E96" s="81"/>
      <c r="F96" s="62"/>
      <c r="G96" s="81"/>
      <c r="H96" s="62"/>
      <c r="I96" s="93">
        <v>1080</v>
      </c>
      <c r="J96" s="266"/>
      <c r="K96" s="239"/>
      <c r="L96" s="266"/>
      <c r="M96" s="62">
        <f t="shared" si="5"/>
        <v>1080</v>
      </c>
    </row>
    <row r="97" spans="1:13" x14ac:dyDescent="0.2">
      <c r="A97" s="29"/>
      <c r="B97" s="269" t="s">
        <v>178</v>
      </c>
      <c r="C97" s="167">
        <v>15</v>
      </c>
      <c r="D97" s="66"/>
      <c r="E97" s="81"/>
      <c r="F97" s="62"/>
      <c r="G97" s="81"/>
      <c r="H97" s="62"/>
      <c r="I97" s="93">
        <v>1260</v>
      </c>
      <c r="J97" s="266"/>
      <c r="K97" s="239"/>
      <c r="L97" s="266"/>
      <c r="M97" s="62">
        <f t="shared" si="5"/>
        <v>1260</v>
      </c>
    </row>
    <row r="98" spans="1:13" x14ac:dyDescent="0.2">
      <c r="A98" s="29"/>
      <c r="B98" s="269" t="s">
        <v>179</v>
      </c>
      <c r="C98" s="167">
        <v>7</v>
      </c>
      <c r="D98" s="66"/>
      <c r="E98" s="81"/>
      <c r="F98" s="62"/>
      <c r="G98" s="81"/>
      <c r="H98" s="62"/>
      <c r="I98" s="93">
        <v>840</v>
      </c>
      <c r="J98" s="266"/>
      <c r="K98" s="239"/>
      <c r="L98" s="266"/>
      <c r="M98" s="62">
        <f t="shared" si="5"/>
        <v>840</v>
      </c>
    </row>
    <row r="99" spans="1:13" x14ac:dyDescent="0.2">
      <c r="A99" s="29"/>
      <c r="B99" s="269" t="s">
        <v>180</v>
      </c>
      <c r="C99" s="167">
        <v>1</v>
      </c>
      <c r="D99" s="66"/>
      <c r="E99" s="81"/>
      <c r="F99" s="62"/>
      <c r="G99" s="81"/>
      <c r="H99" s="62"/>
      <c r="I99" s="93">
        <v>1440</v>
      </c>
      <c r="J99" s="266"/>
      <c r="K99" s="239"/>
      <c r="L99" s="266"/>
      <c r="M99" s="62">
        <f t="shared" si="5"/>
        <v>1440</v>
      </c>
    </row>
    <row r="100" spans="1:13" x14ac:dyDescent="0.2">
      <c r="A100" s="29"/>
      <c r="B100" s="269" t="s">
        <v>181</v>
      </c>
      <c r="C100" s="167">
        <v>10</v>
      </c>
      <c r="D100" s="66"/>
      <c r="E100" s="81"/>
      <c r="F100" s="62"/>
      <c r="G100" s="81"/>
      <c r="H100" s="62"/>
      <c r="I100" s="93">
        <v>397.5</v>
      </c>
      <c r="J100" s="266"/>
      <c r="K100" s="239">
        <v>398</v>
      </c>
      <c r="L100" s="266"/>
      <c r="M100" s="62">
        <f t="shared" si="5"/>
        <v>-0.5</v>
      </c>
    </row>
    <row r="101" spans="1:13" x14ac:dyDescent="0.2">
      <c r="A101" s="29"/>
      <c r="B101" s="269" t="s">
        <v>182</v>
      </c>
      <c r="C101" s="167">
        <v>70</v>
      </c>
      <c r="D101" s="66"/>
      <c r="E101" s="81"/>
      <c r="F101" s="62"/>
      <c r="G101" s="81"/>
      <c r="H101" s="62"/>
      <c r="I101" s="93">
        <v>2096.5</v>
      </c>
      <c r="J101" s="266"/>
      <c r="K101" s="239"/>
      <c r="L101" s="266"/>
      <c r="M101" s="62">
        <f t="shared" si="5"/>
        <v>2096.5</v>
      </c>
    </row>
    <row r="102" spans="1:13" x14ac:dyDescent="0.2">
      <c r="A102" s="29"/>
      <c r="C102" s="271"/>
      <c r="D102" s="62"/>
      <c r="E102" s="81"/>
      <c r="F102" s="62"/>
      <c r="G102" s="81"/>
      <c r="H102" s="62"/>
      <c r="I102" s="93"/>
      <c r="J102" s="266"/>
      <c r="K102" s="239"/>
      <c r="L102" s="266"/>
      <c r="M102" s="62"/>
    </row>
    <row r="103" spans="1:13" x14ac:dyDescent="0.2">
      <c r="A103" s="29"/>
      <c r="C103" s="271"/>
      <c r="D103" s="62"/>
      <c r="E103" s="81"/>
      <c r="F103" s="62"/>
      <c r="G103" s="81"/>
      <c r="H103" s="62"/>
      <c r="I103" s="274">
        <f>SUM(I94:I102)</f>
        <v>22930</v>
      </c>
      <c r="J103" s="258">
        <f t="shared" ref="J103:M103" si="8">SUM(J94:J102)</f>
        <v>0</v>
      </c>
      <c r="K103" s="258">
        <f t="shared" si="8"/>
        <v>398</v>
      </c>
      <c r="L103" s="258">
        <f t="shared" si="8"/>
        <v>0</v>
      </c>
      <c r="M103" s="259">
        <f t="shared" si="8"/>
        <v>22532</v>
      </c>
    </row>
    <row r="104" spans="1:13" x14ac:dyDescent="0.2">
      <c r="A104" s="29"/>
      <c r="B104" s="270" t="s">
        <v>183</v>
      </c>
      <c r="C104" s="167"/>
      <c r="D104" s="66"/>
      <c r="E104" s="81"/>
      <c r="F104" s="62"/>
      <c r="G104" s="81"/>
      <c r="H104" s="62"/>
      <c r="I104" s="93"/>
      <c r="J104" s="266"/>
      <c r="K104" s="239"/>
      <c r="L104" s="266"/>
      <c r="M104" s="62"/>
    </row>
    <row r="105" spans="1:13" x14ac:dyDescent="0.2">
      <c r="A105" s="29"/>
      <c r="B105" s="269" t="s">
        <v>184</v>
      </c>
      <c r="C105" s="167">
        <v>1</v>
      </c>
      <c r="D105" s="66"/>
      <c r="E105" s="81"/>
      <c r="F105" s="62"/>
      <c r="G105" s="81"/>
      <c r="H105" s="62"/>
      <c r="I105" s="93">
        <v>7200</v>
      </c>
      <c r="J105" s="266"/>
      <c r="K105" s="239"/>
      <c r="L105" s="266"/>
      <c r="M105" s="62">
        <f t="shared" si="5"/>
        <v>7200</v>
      </c>
    </row>
    <row r="106" spans="1:13" x14ac:dyDescent="0.2">
      <c r="A106" s="29"/>
      <c r="B106" s="269" t="s">
        <v>185</v>
      </c>
      <c r="C106" s="167">
        <v>1</v>
      </c>
      <c r="D106" s="66"/>
      <c r="E106" s="81"/>
      <c r="F106" s="62"/>
      <c r="G106" s="81"/>
      <c r="H106" s="62"/>
      <c r="I106" s="93">
        <v>3500</v>
      </c>
      <c r="J106" s="266"/>
      <c r="K106" s="239"/>
      <c r="L106" s="266"/>
      <c r="M106" s="62">
        <f t="shared" si="5"/>
        <v>3500</v>
      </c>
    </row>
    <row r="107" spans="1:13" x14ac:dyDescent="0.2">
      <c r="A107" s="29"/>
      <c r="B107" s="269" t="s">
        <v>186</v>
      </c>
      <c r="C107" s="167">
        <v>1</v>
      </c>
      <c r="D107" s="66"/>
      <c r="E107" s="81"/>
      <c r="F107" s="62"/>
      <c r="G107" s="81"/>
      <c r="H107" s="62"/>
      <c r="I107" s="93">
        <v>4800</v>
      </c>
      <c r="J107" s="266"/>
      <c r="K107" s="239"/>
      <c r="L107" s="266"/>
      <c r="M107" s="62">
        <f t="shared" si="5"/>
        <v>4800</v>
      </c>
    </row>
    <row r="108" spans="1:13" x14ac:dyDescent="0.2">
      <c r="A108" s="29"/>
      <c r="B108" s="269" t="s">
        <v>187</v>
      </c>
      <c r="C108" s="167">
        <v>1</v>
      </c>
      <c r="D108" s="66"/>
      <c r="E108" s="81"/>
      <c r="F108" s="62"/>
      <c r="G108" s="81"/>
      <c r="H108" s="62"/>
      <c r="I108" s="93">
        <v>1</v>
      </c>
      <c r="J108" s="266"/>
      <c r="K108" s="239"/>
      <c r="L108" s="266"/>
      <c r="M108" s="62">
        <f t="shared" si="5"/>
        <v>1</v>
      </c>
    </row>
    <row r="109" spans="1:13" x14ac:dyDescent="0.2">
      <c r="A109" s="29"/>
      <c r="B109" s="269" t="s">
        <v>188</v>
      </c>
      <c r="C109" s="167">
        <v>1</v>
      </c>
      <c r="D109" s="66"/>
      <c r="E109" s="81"/>
      <c r="F109" s="62"/>
      <c r="G109" s="81"/>
      <c r="H109" s="62"/>
      <c r="I109" s="93">
        <v>796.66</v>
      </c>
      <c r="J109" s="266"/>
      <c r="K109" s="239"/>
      <c r="L109" s="266"/>
      <c r="M109" s="62">
        <f t="shared" si="5"/>
        <v>796.66</v>
      </c>
    </row>
    <row r="110" spans="1:13" x14ac:dyDescent="0.2">
      <c r="A110" s="29"/>
      <c r="B110" s="269" t="s">
        <v>189</v>
      </c>
      <c r="C110" s="167">
        <v>1</v>
      </c>
      <c r="D110" s="66"/>
      <c r="E110" s="81"/>
      <c r="F110" s="62"/>
      <c r="G110" s="81"/>
      <c r="H110" s="62"/>
      <c r="I110" s="93">
        <v>1643</v>
      </c>
      <c r="J110" s="266"/>
      <c r="K110" s="239"/>
      <c r="L110" s="266"/>
      <c r="M110" s="62">
        <f t="shared" si="5"/>
        <v>1643</v>
      </c>
    </row>
    <row r="111" spans="1:13" x14ac:dyDescent="0.2">
      <c r="A111" s="29"/>
      <c r="B111" s="269" t="s">
        <v>190</v>
      </c>
      <c r="C111" s="167">
        <v>1</v>
      </c>
      <c r="D111" s="66"/>
      <c r="E111" s="81"/>
      <c r="F111" s="62"/>
      <c r="G111" s="81"/>
      <c r="H111" s="62"/>
      <c r="I111" s="93">
        <v>472</v>
      </c>
      <c r="J111" s="266"/>
      <c r="K111" s="239"/>
      <c r="L111" s="266"/>
      <c r="M111" s="62">
        <f t="shared" si="5"/>
        <v>472</v>
      </c>
    </row>
    <row r="112" spans="1:13" x14ac:dyDescent="0.2">
      <c r="A112" s="29"/>
      <c r="B112" s="269" t="s">
        <v>191</v>
      </c>
      <c r="C112" s="167">
        <v>1</v>
      </c>
      <c r="D112" s="66"/>
      <c r="E112" s="81"/>
      <c r="F112" s="62"/>
      <c r="G112" s="81"/>
      <c r="H112" s="62"/>
      <c r="I112" s="93">
        <v>252</v>
      </c>
      <c r="J112" s="266"/>
      <c r="K112" s="239"/>
      <c r="L112" s="266"/>
      <c r="M112" s="62">
        <f t="shared" si="5"/>
        <v>252</v>
      </c>
    </row>
    <row r="113" spans="1:13" x14ac:dyDescent="0.2">
      <c r="A113" s="52"/>
      <c r="B113" s="269" t="s">
        <v>192</v>
      </c>
      <c r="C113" s="167">
        <v>1</v>
      </c>
      <c r="D113" s="66"/>
      <c r="E113" s="81"/>
      <c r="F113" s="62"/>
      <c r="G113" s="81"/>
      <c r="H113" s="62"/>
      <c r="I113" s="93">
        <v>5400</v>
      </c>
      <c r="J113" s="266"/>
      <c r="K113" s="239"/>
      <c r="L113" s="266"/>
      <c r="M113" s="62">
        <f t="shared" si="5"/>
        <v>5400</v>
      </c>
    </row>
    <row r="114" spans="1:13" x14ac:dyDescent="0.2">
      <c r="A114" s="52"/>
      <c r="B114" s="166" t="s">
        <v>364</v>
      </c>
      <c r="C114" s="167">
        <v>1</v>
      </c>
      <c r="D114" s="66"/>
      <c r="E114" s="81"/>
      <c r="F114" s="62"/>
      <c r="G114" s="81"/>
      <c r="H114" s="62"/>
      <c r="I114" s="93">
        <v>1100</v>
      </c>
      <c r="J114" s="187"/>
      <c r="K114" s="239"/>
      <c r="L114" s="266"/>
      <c r="M114" s="62">
        <f t="shared" si="5"/>
        <v>1100</v>
      </c>
    </row>
    <row r="115" spans="1:13" x14ac:dyDescent="0.2">
      <c r="A115" s="52"/>
      <c r="B115" s="166" t="s">
        <v>382</v>
      </c>
      <c r="C115" s="167">
        <v>4</v>
      </c>
      <c r="D115" s="66"/>
      <c r="E115" s="81"/>
      <c r="F115" s="62"/>
      <c r="G115" s="81"/>
      <c r="H115" s="62"/>
      <c r="I115" s="93"/>
      <c r="J115" s="187">
        <v>2685</v>
      </c>
      <c r="K115" s="239"/>
      <c r="L115" s="266"/>
      <c r="M115" s="62">
        <f t="shared" si="5"/>
        <v>2685</v>
      </c>
    </row>
    <row r="116" spans="1:13" x14ac:dyDescent="0.2">
      <c r="A116" s="52"/>
      <c r="B116" s="57"/>
      <c r="C116" s="167"/>
      <c r="D116" s="66"/>
      <c r="E116" s="81"/>
      <c r="F116" s="62"/>
      <c r="G116" s="81"/>
      <c r="H116" s="62"/>
      <c r="I116" s="93"/>
      <c r="J116" s="266"/>
      <c r="K116" s="239"/>
      <c r="L116" s="266"/>
      <c r="M116" s="62"/>
    </row>
    <row r="117" spans="1:13" x14ac:dyDescent="0.2">
      <c r="A117" s="52"/>
      <c r="B117" s="57"/>
      <c r="C117" s="167"/>
      <c r="D117" s="66"/>
      <c r="E117" s="81"/>
      <c r="F117" s="62"/>
      <c r="G117" s="81"/>
      <c r="H117" s="62"/>
      <c r="I117" s="258">
        <f>SUM(I105:I116)</f>
        <v>25164.66</v>
      </c>
      <c r="J117" s="258">
        <f t="shared" ref="J117:L117" si="9">SUM(J105:J116)</f>
        <v>2685</v>
      </c>
      <c r="K117" s="258">
        <f t="shared" si="9"/>
        <v>0</v>
      </c>
      <c r="L117" s="259">
        <f t="shared" si="9"/>
        <v>0</v>
      </c>
      <c r="M117" s="259">
        <f t="shared" si="5"/>
        <v>27849.66</v>
      </c>
    </row>
    <row r="118" spans="1:13" x14ac:dyDescent="0.2">
      <c r="A118" s="52"/>
      <c r="B118" s="57" t="s">
        <v>193</v>
      </c>
      <c r="C118" s="167"/>
      <c r="D118" s="66"/>
      <c r="E118" s="81"/>
      <c r="F118" s="62"/>
      <c r="G118" s="81"/>
      <c r="H118" s="62"/>
      <c r="I118" s="93"/>
      <c r="J118" s="266"/>
      <c r="K118" s="239"/>
      <c r="L118" s="266"/>
      <c r="M118" s="62"/>
    </row>
    <row r="119" spans="1:13" x14ac:dyDescent="0.2">
      <c r="A119" s="52"/>
      <c r="B119" s="120" t="s">
        <v>194</v>
      </c>
      <c r="C119" s="167"/>
      <c r="D119" s="66"/>
      <c r="E119" s="81"/>
      <c r="F119" s="62"/>
      <c r="G119" s="81"/>
      <c r="H119" s="62"/>
      <c r="I119" s="93">
        <v>2226</v>
      </c>
      <c r="J119" s="266"/>
      <c r="K119" s="239"/>
      <c r="L119" s="266"/>
      <c r="M119" s="62">
        <f t="shared" si="5"/>
        <v>2226</v>
      </c>
    </row>
    <row r="120" spans="1:13" x14ac:dyDescent="0.2">
      <c r="A120" s="52"/>
      <c r="B120" s="120" t="s">
        <v>195</v>
      </c>
      <c r="C120" s="167"/>
      <c r="D120" s="66"/>
      <c r="E120" s="81"/>
      <c r="F120" s="62"/>
      <c r="G120" s="81"/>
      <c r="H120" s="62"/>
      <c r="I120" s="93">
        <v>2160</v>
      </c>
      <c r="J120" s="266"/>
      <c r="K120" s="239"/>
      <c r="L120" s="266"/>
      <c r="M120" s="62">
        <f t="shared" si="5"/>
        <v>2160</v>
      </c>
    </row>
    <row r="121" spans="1:13" x14ac:dyDescent="0.2">
      <c r="A121" s="52"/>
      <c r="B121" s="57"/>
      <c r="C121" s="167"/>
      <c r="D121" s="66"/>
      <c r="E121" s="81"/>
      <c r="F121" s="62"/>
      <c r="G121" s="81"/>
      <c r="H121" s="62"/>
      <c r="I121" s="93"/>
      <c r="J121" s="266"/>
      <c r="K121" s="239"/>
      <c r="L121" s="266"/>
      <c r="M121" s="62"/>
    </row>
    <row r="122" spans="1:13" x14ac:dyDescent="0.2">
      <c r="A122" s="52"/>
      <c r="B122" s="57"/>
      <c r="C122" s="167"/>
      <c r="D122" s="66"/>
      <c r="E122" s="81"/>
      <c r="F122" s="62"/>
      <c r="G122" s="81"/>
      <c r="H122" s="62"/>
      <c r="I122" s="258">
        <f>SUM(I119:I121)</f>
        <v>4386</v>
      </c>
      <c r="J122" s="258">
        <f t="shared" ref="J122:L122" si="10">SUM(J119:J121)</f>
        <v>0</v>
      </c>
      <c r="K122" s="258">
        <f t="shared" si="10"/>
        <v>0</v>
      </c>
      <c r="L122" s="259">
        <f t="shared" si="10"/>
        <v>0</v>
      </c>
      <c r="M122" s="259">
        <f t="shared" si="5"/>
        <v>4386</v>
      </c>
    </row>
    <row r="123" spans="1:13" x14ac:dyDescent="0.2">
      <c r="A123" s="52"/>
      <c r="B123" s="57" t="s">
        <v>196</v>
      </c>
      <c r="C123" s="167"/>
      <c r="D123" s="66"/>
      <c r="E123" s="81"/>
      <c r="F123" s="62"/>
      <c r="G123" s="81"/>
      <c r="H123" s="62"/>
      <c r="I123" s="93"/>
      <c r="J123" s="266"/>
      <c r="K123" s="239"/>
      <c r="L123" s="266"/>
      <c r="M123" s="62"/>
    </row>
    <row r="124" spans="1:13" x14ac:dyDescent="0.2">
      <c r="A124" s="29"/>
      <c r="B124" s="90" t="s">
        <v>197</v>
      </c>
      <c r="C124" s="167">
        <v>1</v>
      </c>
      <c r="D124" s="66"/>
      <c r="E124" s="81"/>
      <c r="F124" s="62"/>
      <c r="G124" s="81"/>
      <c r="H124" s="62"/>
      <c r="I124" s="93">
        <v>14400</v>
      </c>
      <c r="J124" s="266"/>
      <c r="K124" s="239"/>
      <c r="L124" s="266"/>
      <c r="M124" s="62">
        <f t="shared" si="5"/>
        <v>14400</v>
      </c>
    </row>
    <row r="125" spans="1:13" x14ac:dyDescent="0.2">
      <c r="A125" s="29"/>
      <c r="B125" s="90" t="s">
        <v>198</v>
      </c>
      <c r="C125" s="167">
        <v>9</v>
      </c>
      <c r="D125" s="66"/>
      <c r="E125" s="81"/>
      <c r="F125" s="62"/>
      <c r="G125" s="81"/>
      <c r="H125" s="62"/>
      <c r="I125" s="93">
        <v>2160</v>
      </c>
      <c r="J125" s="266"/>
      <c r="K125" s="239"/>
      <c r="L125" s="266"/>
      <c r="M125" s="62">
        <f t="shared" si="5"/>
        <v>2160</v>
      </c>
    </row>
    <row r="126" spans="1:13" x14ac:dyDescent="0.2">
      <c r="A126" s="29"/>
      <c r="B126" s="90" t="s">
        <v>199</v>
      </c>
      <c r="C126" s="167">
        <v>1</v>
      </c>
      <c r="D126" s="66"/>
      <c r="E126" s="81"/>
      <c r="F126" s="62"/>
      <c r="G126" s="81"/>
      <c r="H126" s="62"/>
      <c r="I126" s="93">
        <v>300</v>
      </c>
      <c r="J126" s="266"/>
      <c r="K126" s="239"/>
      <c r="L126" s="266"/>
      <c r="M126" s="62">
        <f t="shared" si="5"/>
        <v>300</v>
      </c>
    </row>
    <row r="127" spans="1:13" x14ac:dyDescent="0.2">
      <c r="A127" s="29"/>
      <c r="B127" s="90" t="s">
        <v>200</v>
      </c>
      <c r="C127" s="167">
        <v>1</v>
      </c>
      <c r="D127" s="66"/>
      <c r="E127" s="81"/>
      <c r="F127" s="62"/>
      <c r="G127" s="81"/>
      <c r="H127" s="62"/>
      <c r="I127" s="93">
        <v>1200</v>
      </c>
      <c r="J127" s="266"/>
      <c r="K127" s="239"/>
      <c r="L127" s="266"/>
      <c r="M127" s="62">
        <f t="shared" si="5"/>
        <v>1200</v>
      </c>
    </row>
    <row r="128" spans="1:13" x14ac:dyDescent="0.2">
      <c r="A128" s="29"/>
      <c r="B128" s="90" t="s">
        <v>201</v>
      </c>
      <c r="C128" s="167">
        <v>3</v>
      </c>
      <c r="D128" s="66"/>
      <c r="E128" s="81"/>
      <c r="F128" s="62"/>
      <c r="G128" s="81"/>
      <c r="H128" s="62"/>
      <c r="I128" s="93">
        <v>936</v>
      </c>
      <c r="J128" s="266"/>
      <c r="K128" s="239"/>
      <c r="L128" s="266"/>
      <c r="M128" s="62">
        <f t="shared" si="5"/>
        <v>936</v>
      </c>
    </row>
    <row r="129" spans="1:13" x14ac:dyDescent="0.2">
      <c r="A129" s="29"/>
      <c r="B129" s="90" t="s">
        <v>202</v>
      </c>
      <c r="C129" s="167">
        <v>1</v>
      </c>
      <c r="D129" s="66"/>
      <c r="E129" s="81"/>
      <c r="F129" s="62"/>
      <c r="G129" s="81"/>
      <c r="H129" s="62"/>
      <c r="I129" s="93">
        <v>540</v>
      </c>
      <c r="J129" s="266"/>
      <c r="K129" s="239"/>
      <c r="L129" s="266"/>
      <c r="M129" s="62">
        <f t="shared" si="5"/>
        <v>540</v>
      </c>
    </row>
    <row r="130" spans="1:13" x14ac:dyDescent="0.2">
      <c r="A130" s="29"/>
      <c r="B130" s="90" t="s">
        <v>203</v>
      </c>
      <c r="C130" s="167">
        <v>2</v>
      </c>
      <c r="D130" s="66"/>
      <c r="E130" s="81"/>
      <c r="F130" s="62"/>
      <c r="G130" s="81"/>
      <c r="H130" s="62"/>
      <c r="I130" s="93">
        <v>0.35999999999999943</v>
      </c>
      <c r="J130" s="266"/>
      <c r="K130" s="100"/>
      <c r="L130" s="266"/>
      <c r="M130" s="62">
        <f t="shared" si="5"/>
        <v>0.35999999999999943</v>
      </c>
    </row>
    <row r="131" spans="1:13" x14ac:dyDescent="0.2">
      <c r="A131" s="52"/>
      <c r="B131" s="67"/>
      <c r="C131" s="167"/>
      <c r="D131" s="66"/>
      <c r="E131" s="81"/>
      <c r="F131" s="62"/>
      <c r="G131" s="81"/>
      <c r="H131" s="62"/>
      <c r="I131" s="93"/>
      <c r="J131" s="266"/>
      <c r="K131" s="239"/>
      <c r="L131" s="266"/>
      <c r="M131" s="62"/>
    </row>
    <row r="132" spans="1:13" x14ac:dyDescent="0.2">
      <c r="A132" s="52"/>
      <c r="B132" s="67"/>
      <c r="C132" s="167"/>
      <c r="D132" s="66"/>
      <c r="E132" s="81"/>
      <c r="F132" s="62"/>
      <c r="G132" s="81"/>
      <c r="H132" s="62"/>
      <c r="I132" s="258">
        <f>SUM(I124:I131)</f>
        <v>19536.36</v>
      </c>
      <c r="J132" s="258">
        <f t="shared" ref="J132:L132" si="11">SUM(J124:J131)</f>
        <v>0</v>
      </c>
      <c r="K132" s="258">
        <f t="shared" si="11"/>
        <v>0</v>
      </c>
      <c r="L132" s="259">
        <f t="shared" si="11"/>
        <v>0</v>
      </c>
      <c r="M132" s="259">
        <f>I132+J132-K132</f>
        <v>19536.36</v>
      </c>
    </row>
    <row r="133" spans="1:13" x14ac:dyDescent="0.2">
      <c r="A133" s="52"/>
      <c r="B133" s="267" t="s">
        <v>204</v>
      </c>
      <c r="C133" s="167"/>
      <c r="D133" s="93"/>
      <c r="E133" s="81"/>
      <c r="F133" s="239"/>
      <c r="G133" s="81"/>
      <c r="H133" s="62"/>
      <c r="I133" s="93"/>
      <c r="J133" s="81"/>
      <c r="K133" s="62"/>
      <c r="L133" s="62"/>
      <c r="M133" s="75"/>
    </row>
    <row r="134" spans="1:13" ht="11.25" customHeight="1" x14ac:dyDescent="0.2">
      <c r="A134" s="52"/>
      <c r="B134" s="120" t="s">
        <v>205</v>
      </c>
      <c r="C134" s="167"/>
      <c r="D134" s="93"/>
      <c r="E134" s="81"/>
      <c r="F134" s="239"/>
      <c r="G134" s="81"/>
      <c r="H134" s="81"/>
      <c r="I134" s="303">
        <v>480</v>
      </c>
      <c r="J134" s="303"/>
      <c r="K134" s="303"/>
      <c r="L134" s="303"/>
      <c r="M134" s="303">
        <f t="shared" si="5"/>
        <v>480</v>
      </c>
    </row>
    <row r="135" spans="1:13" ht="11.25" customHeight="1" x14ac:dyDescent="0.2">
      <c r="A135" s="52"/>
      <c r="B135" s="120" t="s">
        <v>383</v>
      </c>
      <c r="C135" s="167"/>
      <c r="D135" s="93"/>
      <c r="E135" s="81"/>
      <c r="F135" s="239"/>
      <c r="G135" s="81"/>
      <c r="H135" s="62"/>
      <c r="I135" s="93">
        <v>80</v>
      </c>
      <c r="J135" s="266"/>
      <c r="K135" s="266"/>
      <c r="L135" s="239"/>
      <c r="M135" s="303">
        <f t="shared" si="5"/>
        <v>80</v>
      </c>
    </row>
    <row r="136" spans="1:13" ht="11.25" customHeight="1" x14ac:dyDescent="0.2">
      <c r="A136" s="52"/>
      <c r="B136" s="120" t="s">
        <v>384</v>
      </c>
      <c r="C136" s="167"/>
      <c r="D136" s="93"/>
      <c r="E136" s="81"/>
      <c r="F136" s="239"/>
      <c r="G136" s="81"/>
      <c r="H136" s="62"/>
      <c r="I136" s="93">
        <v>120</v>
      </c>
      <c r="J136" s="266"/>
      <c r="K136" s="266"/>
      <c r="L136" s="239"/>
      <c r="M136" s="303">
        <f t="shared" si="5"/>
        <v>120</v>
      </c>
    </row>
    <row r="137" spans="1:13" ht="11.25" customHeight="1" x14ac:dyDescent="0.2">
      <c r="A137" s="52"/>
      <c r="B137" s="120"/>
      <c r="C137" s="167"/>
      <c r="D137" s="93"/>
      <c r="E137" s="81"/>
      <c r="F137" s="239"/>
      <c r="G137" s="81"/>
      <c r="H137" s="62"/>
      <c r="I137" s="232"/>
      <c r="J137" s="266"/>
      <c r="K137" s="266"/>
      <c r="L137" s="239"/>
      <c r="M137" s="273"/>
    </row>
    <row r="138" spans="1:13" ht="11.25" customHeight="1" x14ac:dyDescent="0.2">
      <c r="A138" s="52"/>
      <c r="B138" s="120"/>
      <c r="C138" s="167"/>
      <c r="D138" s="93"/>
      <c r="E138" s="81"/>
      <c r="F138" s="239"/>
      <c r="G138" s="81"/>
      <c r="H138" s="62"/>
      <c r="I138" s="258">
        <f>SUM(I134:I137)</f>
        <v>680</v>
      </c>
      <c r="J138" s="258">
        <f t="shared" ref="J138:M138" si="12">SUM(J134:J137)</f>
        <v>0</v>
      </c>
      <c r="K138" s="258">
        <f t="shared" si="12"/>
        <v>0</v>
      </c>
      <c r="L138" s="258">
        <f t="shared" si="12"/>
        <v>0</v>
      </c>
      <c r="M138" s="258">
        <f t="shared" si="12"/>
        <v>680</v>
      </c>
    </row>
    <row r="139" spans="1:13" x14ac:dyDescent="0.2">
      <c r="A139" s="52"/>
      <c r="B139" s="120"/>
      <c r="C139" s="167"/>
      <c r="D139" s="93"/>
      <c r="E139" s="81"/>
      <c r="F139" s="239"/>
      <c r="G139" s="81"/>
      <c r="H139" s="62"/>
      <c r="I139" s="93"/>
      <c r="J139" s="81"/>
      <c r="K139" s="81"/>
      <c r="L139" s="62"/>
      <c r="M139" s="75"/>
    </row>
    <row r="140" spans="1:13" x14ac:dyDescent="0.2">
      <c r="A140" s="52"/>
      <c r="B140" s="267" t="s">
        <v>98</v>
      </c>
      <c r="C140" s="167"/>
      <c r="D140" s="93"/>
      <c r="E140" s="81"/>
      <c r="F140" s="239"/>
      <c r="G140" s="81"/>
      <c r="H140" s="62"/>
      <c r="I140" s="93"/>
      <c r="J140" s="81"/>
      <c r="K140" s="81"/>
      <c r="L140" s="62"/>
      <c r="M140" s="75"/>
    </row>
    <row r="141" spans="1:13" x14ac:dyDescent="0.2">
      <c r="A141" s="29"/>
      <c r="B141" s="53" t="s">
        <v>206</v>
      </c>
      <c r="C141" s="265">
        <v>1</v>
      </c>
      <c r="D141" s="93"/>
      <c r="E141" s="81"/>
      <c r="F141" s="239"/>
      <c r="G141" s="81"/>
      <c r="H141" s="62"/>
      <c r="I141" s="93">
        <v>3540</v>
      </c>
      <c r="J141" s="81"/>
      <c r="K141" s="81"/>
      <c r="L141" s="62"/>
      <c r="M141" s="75">
        <f t="shared" si="5"/>
        <v>3540</v>
      </c>
    </row>
    <row r="142" spans="1:13" x14ac:dyDescent="0.2">
      <c r="A142" s="29"/>
      <c r="B142" s="53" t="s">
        <v>207</v>
      </c>
      <c r="C142" s="265">
        <v>3</v>
      </c>
      <c r="D142" s="93"/>
      <c r="E142" s="81"/>
      <c r="F142" s="239"/>
      <c r="G142" s="81"/>
      <c r="H142" s="62"/>
      <c r="I142" s="93">
        <v>684</v>
      </c>
      <c r="J142" s="81"/>
      <c r="K142" s="81"/>
      <c r="L142" s="62"/>
      <c r="M142" s="75">
        <f t="shared" si="5"/>
        <v>684</v>
      </c>
    </row>
    <row r="143" spans="1:13" x14ac:dyDescent="0.2">
      <c r="A143" s="29"/>
      <c r="B143" s="53" t="s">
        <v>208</v>
      </c>
      <c r="C143" s="265">
        <v>2</v>
      </c>
      <c r="D143" s="93"/>
      <c r="E143" s="81"/>
      <c r="F143" s="239"/>
      <c r="G143" s="81"/>
      <c r="H143" s="62"/>
      <c r="I143" s="93">
        <v>220.8</v>
      </c>
      <c r="J143" s="81"/>
      <c r="K143" s="81"/>
      <c r="L143" s="62"/>
      <c r="M143" s="75">
        <f t="shared" si="5"/>
        <v>220.8</v>
      </c>
    </row>
    <row r="144" spans="1:13" x14ac:dyDescent="0.2">
      <c r="A144" s="29"/>
      <c r="B144" s="53" t="s">
        <v>209</v>
      </c>
      <c r="C144" s="265">
        <v>1</v>
      </c>
      <c r="D144" s="93"/>
      <c r="E144" s="81"/>
      <c r="F144" s="239"/>
      <c r="G144" s="81"/>
      <c r="H144" s="62"/>
      <c r="I144" s="93">
        <v>1800</v>
      </c>
      <c r="J144" s="81"/>
      <c r="K144" s="81">
        <v>1800</v>
      </c>
      <c r="L144" s="62"/>
      <c r="M144" s="75">
        <f t="shared" si="5"/>
        <v>0</v>
      </c>
    </row>
    <row r="145" spans="1:13" x14ac:dyDescent="0.2">
      <c r="A145" s="29"/>
      <c r="B145" s="53" t="s">
        <v>210</v>
      </c>
      <c r="C145" s="265">
        <v>1</v>
      </c>
      <c r="D145" s="93"/>
      <c r="E145" s="81"/>
      <c r="F145" s="239"/>
      <c r="G145" s="81"/>
      <c r="H145" s="62"/>
      <c r="I145" s="93">
        <v>7854</v>
      </c>
      <c r="J145" s="81"/>
      <c r="K145" s="81"/>
      <c r="L145" s="62"/>
      <c r="M145" s="75">
        <f t="shared" si="5"/>
        <v>7854</v>
      </c>
    </row>
    <row r="146" spans="1:13" x14ac:dyDescent="0.2">
      <c r="A146" s="29"/>
      <c r="B146" s="272" t="s">
        <v>211</v>
      </c>
      <c r="C146" s="265">
        <v>1</v>
      </c>
      <c r="D146" s="93"/>
      <c r="E146" s="81"/>
      <c r="F146" s="239"/>
      <c r="G146" s="81"/>
      <c r="H146" s="62"/>
      <c r="I146" s="93">
        <v>600</v>
      </c>
      <c r="J146" s="81"/>
      <c r="K146" s="81"/>
      <c r="L146" s="62"/>
      <c r="M146" s="75">
        <f t="shared" si="5"/>
        <v>600</v>
      </c>
    </row>
    <row r="147" spans="1:13" x14ac:dyDescent="0.2">
      <c r="A147" s="29"/>
      <c r="B147" s="272" t="s">
        <v>161</v>
      </c>
      <c r="C147" s="265">
        <v>1</v>
      </c>
      <c r="D147" s="93"/>
      <c r="E147" s="81"/>
      <c r="F147" s="239"/>
      <c r="G147" s="81"/>
      <c r="H147" s="62"/>
      <c r="I147" s="93">
        <v>1800</v>
      </c>
      <c r="J147" s="81"/>
      <c r="K147" s="81"/>
      <c r="L147" s="62"/>
      <c r="M147" s="75">
        <f t="shared" si="5"/>
        <v>1800</v>
      </c>
    </row>
    <row r="148" spans="1:13" x14ac:dyDescent="0.2">
      <c r="A148" s="29"/>
      <c r="B148" s="272" t="s">
        <v>212</v>
      </c>
      <c r="C148" s="265">
        <v>3</v>
      </c>
      <c r="D148" s="93"/>
      <c r="E148" s="81"/>
      <c r="F148" s="239"/>
      <c r="G148" s="81"/>
      <c r="H148" s="62"/>
      <c r="I148" s="93">
        <v>1620</v>
      </c>
      <c r="J148" s="81"/>
      <c r="K148" s="81"/>
      <c r="L148" s="62"/>
      <c r="M148" s="75">
        <f t="shared" si="5"/>
        <v>1620</v>
      </c>
    </row>
    <row r="149" spans="1:13" x14ac:dyDescent="0.2">
      <c r="A149" s="29"/>
      <c r="B149" s="53" t="s">
        <v>213</v>
      </c>
      <c r="C149" s="265">
        <v>260</v>
      </c>
      <c r="D149" s="93"/>
      <c r="E149" s="81"/>
      <c r="F149" s="239"/>
      <c r="G149" s="81"/>
      <c r="H149" s="62"/>
      <c r="I149" s="93">
        <v>0.19999999999998863</v>
      </c>
      <c r="J149" s="81"/>
      <c r="K149" s="81"/>
      <c r="L149" s="62"/>
      <c r="M149" s="75">
        <f t="shared" ref="M149:M204" si="13">I149+J149-K149</f>
        <v>0.19999999999998863</v>
      </c>
    </row>
    <row r="150" spans="1:13" x14ac:dyDescent="0.2">
      <c r="A150" s="29"/>
      <c r="B150" s="53" t="s">
        <v>214</v>
      </c>
      <c r="C150" s="265">
        <v>86</v>
      </c>
      <c r="D150" s="93"/>
      <c r="E150" s="81"/>
      <c r="F150" s="239"/>
      <c r="G150" s="81"/>
      <c r="H150" s="62"/>
      <c r="I150" s="93">
        <v>-0.48000000000000398</v>
      </c>
      <c r="J150" s="81"/>
      <c r="K150" s="81"/>
      <c r="L150" s="62"/>
      <c r="M150" s="75">
        <f t="shared" si="13"/>
        <v>-0.48000000000000398</v>
      </c>
    </row>
    <row r="151" spans="1:13" x14ac:dyDescent="0.2">
      <c r="A151" s="29"/>
      <c r="B151" s="53" t="s">
        <v>215</v>
      </c>
      <c r="C151" s="265">
        <v>180</v>
      </c>
      <c r="D151" s="93"/>
      <c r="E151" s="81"/>
      <c r="F151" s="239"/>
      <c r="G151" s="81"/>
      <c r="H151" s="62"/>
      <c r="I151" s="93">
        <v>0</v>
      </c>
      <c r="J151" s="81"/>
      <c r="K151" s="81"/>
      <c r="L151" s="62"/>
      <c r="M151" s="75">
        <f t="shared" si="13"/>
        <v>0</v>
      </c>
    </row>
    <row r="152" spans="1:13" x14ac:dyDescent="0.2">
      <c r="A152" s="29"/>
      <c r="B152" s="53" t="s">
        <v>216</v>
      </c>
      <c r="C152" s="265">
        <v>180</v>
      </c>
      <c r="D152" s="93"/>
      <c r="E152" s="81"/>
      <c r="F152" s="239"/>
      <c r="G152" s="81"/>
      <c r="H152" s="62"/>
      <c r="I152" s="93">
        <v>0.19999999999998863</v>
      </c>
      <c r="J152" s="81"/>
      <c r="K152" s="81"/>
      <c r="L152" s="62"/>
      <c r="M152" s="75">
        <f t="shared" si="13"/>
        <v>0.19999999999998863</v>
      </c>
    </row>
    <row r="153" spans="1:13" x14ac:dyDescent="0.2">
      <c r="A153" s="29"/>
      <c r="B153" s="53" t="s">
        <v>217</v>
      </c>
      <c r="C153" s="265">
        <v>6</v>
      </c>
      <c r="D153" s="93"/>
      <c r="E153" s="81"/>
      <c r="F153" s="239"/>
      <c r="G153" s="81"/>
      <c r="H153" s="62"/>
      <c r="I153" s="93">
        <v>108</v>
      </c>
      <c r="J153" s="81"/>
      <c r="K153" s="81"/>
      <c r="L153" s="62"/>
      <c r="M153" s="75">
        <f t="shared" si="13"/>
        <v>108</v>
      </c>
    </row>
    <row r="154" spans="1:13" x14ac:dyDescent="0.2">
      <c r="A154" s="29"/>
      <c r="B154" s="53" t="s">
        <v>218</v>
      </c>
      <c r="C154" s="265">
        <v>1</v>
      </c>
      <c r="D154" s="93"/>
      <c r="E154" s="81"/>
      <c r="F154" s="239"/>
      <c r="G154" s="81"/>
      <c r="H154" s="62"/>
      <c r="I154" s="93">
        <v>840</v>
      </c>
      <c r="J154" s="81"/>
      <c r="K154" s="81"/>
      <c r="L154" s="62"/>
      <c r="M154" s="75">
        <f t="shared" si="13"/>
        <v>840</v>
      </c>
    </row>
    <row r="155" spans="1:13" x14ac:dyDescent="0.2">
      <c r="A155" s="29"/>
      <c r="B155" s="53" t="s">
        <v>219</v>
      </c>
      <c r="C155" s="265">
        <v>1</v>
      </c>
      <c r="D155" s="93"/>
      <c r="E155" s="81"/>
      <c r="F155" s="239"/>
      <c r="G155" s="81"/>
      <c r="H155" s="62"/>
      <c r="I155" s="93">
        <v>120</v>
      </c>
      <c r="J155" s="81"/>
      <c r="K155" s="81">
        <v>120</v>
      </c>
      <c r="L155" s="62"/>
      <c r="M155" s="75">
        <f t="shared" si="13"/>
        <v>0</v>
      </c>
    </row>
    <row r="156" spans="1:13" x14ac:dyDescent="0.2">
      <c r="A156" s="29"/>
      <c r="B156" s="53" t="s">
        <v>220</v>
      </c>
      <c r="C156" s="265">
        <v>2</v>
      </c>
      <c r="D156" s="93"/>
      <c r="E156" s="81"/>
      <c r="F156" s="239"/>
      <c r="G156" s="81"/>
      <c r="H156" s="62"/>
      <c r="I156" s="93">
        <v>0</v>
      </c>
      <c r="J156" s="81"/>
      <c r="K156" s="81"/>
      <c r="L156" s="62"/>
      <c r="M156" s="75">
        <f t="shared" si="13"/>
        <v>0</v>
      </c>
    </row>
    <row r="157" spans="1:13" x14ac:dyDescent="0.2">
      <c r="A157" s="52"/>
      <c r="B157" s="120"/>
      <c r="C157" s="167"/>
      <c r="D157" s="93"/>
      <c r="E157" s="81"/>
      <c r="F157" s="239"/>
      <c r="G157" s="81"/>
      <c r="H157" s="62"/>
      <c r="I157" s="93"/>
      <c r="J157" s="81"/>
      <c r="K157" s="81"/>
      <c r="L157" s="62"/>
      <c r="M157" s="75"/>
    </row>
    <row r="158" spans="1:13" x14ac:dyDescent="0.2">
      <c r="A158" s="52"/>
      <c r="B158" s="120"/>
      <c r="C158" s="167"/>
      <c r="D158" s="93"/>
      <c r="E158" s="81"/>
      <c r="F158" s="239"/>
      <c r="G158" s="81"/>
      <c r="H158" s="62"/>
      <c r="I158" s="258">
        <f>SUM(I141:I157)</f>
        <v>19186.72</v>
      </c>
      <c r="J158" s="258">
        <f>SUM(J141:J157)</f>
        <v>0</v>
      </c>
      <c r="K158" s="258">
        <f>SUM(K141:K157)</f>
        <v>1920</v>
      </c>
      <c r="L158" s="259">
        <f>SUM(L141:L157)</f>
        <v>0</v>
      </c>
      <c r="M158" s="261">
        <f t="shared" si="13"/>
        <v>17266.72</v>
      </c>
    </row>
    <row r="159" spans="1:13" x14ac:dyDescent="0.2">
      <c r="A159" s="52"/>
      <c r="B159" s="267" t="s">
        <v>221</v>
      </c>
      <c r="C159" s="167"/>
      <c r="D159" s="93"/>
      <c r="E159" s="81"/>
      <c r="F159" s="239"/>
      <c r="G159" s="81"/>
      <c r="H159" s="62"/>
      <c r="I159" s="93"/>
      <c r="J159" s="81"/>
      <c r="K159" s="81"/>
      <c r="L159" s="62"/>
      <c r="M159" s="75"/>
    </row>
    <row r="160" spans="1:13" x14ac:dyDescent="0.2">
      <c r="A160" s="52"/>
      <c r="B160" s="67" t="s">
        <v>222</v>
      </c>
      <c r="C160" s="167"/>
      <c r="D160" s="93"/>
      <c r="E160" s="81"/>
      <c r="F160" s="239"/>
      <c r="G160" s="81"/>
      <c r="H160" s="62"/>
      <c r="I160" s="93">
        <v>0</v>
      </c>
      <c r="J160" s="81"/>
      <c r="K160" s="81"/>
      <c r="L160" s="62"/>
      <c r="M160" s="75">
        <f t="shared" si="13"/>
        <v>0</v>
      </c>
    </row>
    <row r="161" spans="1:13" x14ac:dyDescent="0.2">
      <c r="A161" s="52"/>
      <c r="B161" s="67" t="s">
        <v>223</v>
      </c>
      <c r="C161" s="167"/>
      <c r="D161" s="93"/>
      <c r="E161" s="81"/>
      <c r="F161" s="239"/>
      <c r="G161" s="81"/>
      <c r="H161" s="62"/>
      <c r="I161" s="93">
        <v>360</v>
      </c>
      <c r="J161" s="81"/>
      <c r="K161" s="81"/>
      <c r="L161" s="62"/>
      <c r="M161" s="75">
        <f t="shared" si="13"/>
        <v>360</v>
      </c>
    </row>
    <row r="162" spans="1:13" x14ac:dyDescent="0.2">
      <c r="A162" s="52"/>
      <c r="B162" s="67" t="s">
        <v>224</v>
      </c>
      <c r="C162" s="167"/>
      <c r="D162" s="93"/>
      <c r="E162" s="81"/>
      <c r="F162" s="239"/>
      <c r="G162" s="81"/>
      <c r="H162" s="62"/>
      <c r="I162" s="93">
        <v>1800</v>
      </c>
      <c r="J162" s="81"/>
      <c r="K162" s="81"/>
      <c r="L162" s="62"/>
      <c r="M162" s="75">
        <f t="shared" si="13"/>
        <v>1800</v>
      </c>
    </row>
    <row r="163" spans="1:13" x14ac:dyDescent="0.2">
      <c r="A163" s="52"/>
      <c r="B163" s="67" t="s">
        <v>225</v>
      </c>
      <c r="C163" s="167"/>
      <c r="D163" s="93"/>
      <c r="E163" s="81"/>
      <c r="F163" s="239"/>
      <c r="G163" s="81"/>
      <c r="H163" s="62"/>
      <c r="I163" s="93">
        <v>1080</v>
      </c>
      <c r="J163" s="81"/>
      <c r="K163" s="81">
        <v>1080</v>
      </c>
      <c r="L163" s="62"/>
      <c r="M163" s="75">
        <f t="shared" si="13"/>
        <v>0</v>
      </c>
    </row>
    <row r="164" spans="1:13" x14ac:dyDescent="0.2">
      <c r="A164" s="52"/>
      <c r="B164" s="67" t="s">
        <v>226</v>
      </c>
      <c r="C164" s="167"/>
      <c r="D164" s="93"/>
      <c r="E164" s="81"/>
      <c r="F164" s="239"/>
      <c r="G164" s="81"/>
      <c r="H164" s="62"/>
      <c r="I164" s="93">
        <v>1080</v>
      </c>
      <c r="J164" s="81"/>
      <c r="K164" s="81"/>
      <c r="L164" s="62"/>
      <c r="M164" s="75">
        <f t="shared" si="13"/>
        <v>1080</v>
      </c>
    </row>
    <row r="165" spans="1:13" x14ac:dyDescent="0.2">
      <c r="A165" s="52"/>
      <c r="B165" s="67" t="s">
        <v>227</v>
      </c>
      <c r="C165" s="167"/>
      <c r="D165" s="93"/>
      <c r="E165" s="81"/>
      <c r="F165" s="239"/>
      <c r="G165" s="81"/>
      <c r="H165" s="62"/>
      <c r="I165" s="93">
        <v>540</v>
      </c>
      <c r="J165" s="81"/>
      <c r="K165" s="81">
        <v>180</v>
      </c>
      <c r="L165" s="62"/>
      <c r="M165" s="75">
        <f t="shared" si="13"/>
        <v>360</v>
      </c>
    </row>
    <row r="166" spans="1:13" x14ac:dyDescent="0.2">
      <c r="A166" s="52"/>
      <c r="B166" s="67" t="s">
        <v>228</v>
      </c>
      <c r="C166" s="167"/>
      <c r="D166" s="93"/>
      <c r="E166" s="81"/>
      <c r="F166" s="239"/>
      <c r="G166" s="81"/>
      <c r="H166" s="62"/>
      <c r="I166" s="93">
        <v>176.39999999999998</v>
      </c>
      <c r="J166" s="81"/>
      <c r="K166" s="81"/>
      <c r="L166" s="62"/>
      <c r="M166" s="75">
        <f t="shared" si="13"/>
        <v>176.39999999999998</v>
      </c>
    </row>
    <row r="167" spans="1:13" x14ac:dyDescent="0.2">
      <c r="A167" s="52"/>
      <c r="B167" s="67" t="s">
        <v>102</v>
      </c>
      <c r="C167" s="167"/>
      <c r="D167" s="93"/>
      <c r="E167" s="81"/>
      <c r="F167" s="239"/>
      <c r="G167" s="81"/>
      <c r="H167" s="62"/>
      <c r="I167" s="93">
        <v>120</v>
      </c>
      <c r="J167" s="81"/>
      <c r="K167" s="81">
        <v>120</v>
      </c>
      <c r="L167" s="62"/>
      <c r="M167" s="75">
        <f t="shared" si="13"/>
        <v>0</v>
      </c>
    </row>
    <row r="168" spans="1:13" x14ac:dyDescent="0.2">
      <c r="A168" s="52"/>
      <c r="B168" s="120"/>
      <c r="C168" s="167"/>
      <c r="D168" s="93"/>
      <c r="E168" s="81"/>
      <c r="F168" s="239"/>
      <c r="G168" s="81"/>
      <c r="H168" s="62"/>
      <c r="I168" s="93"/>
      <c r="J168" s="81"/>
      <c r="K168" s="81"/>
      <c r="L168" s="62"/>
      <c r="M168" s="75"/>
    </row>
    <row r="169" spans="1:13" x14ac:dyDescent="0.2">
      <c r="A169" s="52"/>
      <c r="B169" s="120"/>
      <c r="C169" s="167"/>
      <c r="D169" s="93"/>
      <c r="E169" s="81"/>
      <c r="F169" s="239"/>
      <c r="G169" s="81"/>
      <c r="H169" s="62"/>
      <c r="I169" s="258">
        <f>SUM(I160:I168)</f>
        <v>5156.3999999999996</v>
      </c>
      <c r="J169" s="258">
        <f>SUM(J160:J168)</f>
        <v>0</v>
      </c>
      <c r="K169" s="258">
        <f>SUM(K160:K168)</f>
        <v>1380</v>
      </c>
      <c r="L169" s="259">
        <f>SUM(L160:L168)</f>
        <v>0</v>
      </c>
      <c r="M169" s="261">
        <f t="shared" si="13"/>
        <v>3776.3999999999996</v>
      </c>
    </row>
    <row r="170" spans="1:13" x14ac:dyDescent="0.2">
      <c r="A170" s="52"/>
      <c r="B170" s="267" t="s">
        <v>229</v>
      </c>
      <c r="C170" s="167"/>
      <c r="D170" s="93"/>
      <c r="E170" s="81"/>
      <c r="F170" s="239"/>
      <c r="G170" s="81"/>
      <c r="H170" s="62"/>
      <c r="I170" s="232"/>
      <c r="J170" s="266"/>
      <c r="K170" s="266"/>
      <c r="L170" s="239"/>
      <c r="M170" s="273"/>
    </row>
    <row r="171" spans="1:13" x14ac:dyDescent="0.2">
      <c r="A171" s="52"/>
      <c r="B171" s="67" t="s">
        <v>230</v>
      </c>
      <c r="C171" s="167"/>
      <c r="D171" s="93"/>
      <c r="E171" s="81"/>
      <c r="F171" s="239"/>
      <c r="G171" s="81"/>
      <c r="H171" s="62"/>
      <c r="I171" s="93">
        <v>240</v>
      </c>
      <c r="J171" s="266"/>
      <c r="K171" s="266"/>
      <c r="L171" s="239"/>
      <c r="M171" s="75">
        <f t="shared" si="13"/>
        <v>240</v>
      </c>
    </row>
    <row r="172" spans="1:13" x14ac:dyDescent="0.2">
      <c r="A172" s="52"/>
      <c r="B172" s="67" t="s">
        <v>231</v>
      </c>
      <c r="C172" s="167"/>
      <c r="D172" s="93"/>
      <c r="E172" s="81"/>
      <c r="F172" s="239"/>
      <c r="G172" s="81"/>
      <c r="H172" s="62"/>
      <c r="I172" s="93">
        <v>360</v>
      </c>
      <c r="J172" s="266"/>
      <c r="K172" s="266"/>
      <c r="L172" s="239"/>
      <c r="M172" s="75">
        <f t="shared" si="13"/>
        <v>360</v>
      </c>
    </row>
    <row r="173" spans="1:13" x14ac:dyDescent="0.2">
      <c r="A173" s="52"/>
      <c r="B173" s="67" t="s">
        <v>232</v>
      </c>
      <c r="C173" s="167"/>
      <c r="D173" s="93"/>
      <c r="E173" s="81"/>
      <c r="F173" s="239"/>
      <c r="G173" s="81"/>
      <c r="H173" s="62"/>
      <c r="I173" s="93">
        <v>300</v>
      </c>
      <c r="J173" s="266"/>
      <c r="K173" s="266"/>
      <c r="L173" s="239"/>
      <c r="M173" s="75">
        <f t="shared" si="13"/>
        <v>300</v>
      </c>
    </row>
    <row r="174" spans="1:13" x14ac:dyDescent="0.2">
      <c r="A174" s="52"/>
      <c r="B174" s="120"/>
      <c r="C174" s="167"/>
      <c r="D174" s="93"/>
      <c r="E174" s="81"/>
      <c r="F174" s="239"/>
      <c r="G174" s="81"/>
      <c r="H174" s="62"/>
      <c r="I174" s="93"/>
      <c r="J174" s="266"/>
      <c r="K174" s="266"/>
      <c r="L174" s="239"/>
      <c r="M174" s="75"/>
    </row>
    <row r="175" spans="1:13" x14ac:dyDescent="0.2">
      <c r="A175" s="52"/>
      <c r="B175" s="120"/>
      <c r="C175" s="167"/>
      <c r="D175" s="93"/>
      <c r="E175" s="81"/>
      <c r="F175" s="239"/>
      <c r="G175" s="81"/>
      <c r="H175" s="62"/>
      <c r="I175" s="258">
        <f>SUM(I171:I174)</f>
        <v>900</v>
      </c>
      <c r="J175" s="258">
        <f>SUM(J171:J174)</f>
        <v>0</v>
      </c>
      <c r="K175" s="258">
        <f>SUM(K171:K174)</f>
        <v>0</v>
      </c>
      <c r="L175" s="259">
        <f>SUM(L171:L174)</f>
        <v>0</v>
      </c>
      <c r="M175" s="261">
        <f>SUM(M171:M174)</f>
        <v>900</v>
      </c>
    </row>
    <row r="176" spans="1:13" x14ac:dyDescent="0.2">
      <c r="A176" s="52"/>
      <c r="B176" s="267" t="s">
        <v>233</v>
      </c>
      <c r="C176" s="167"/>
      <c r="D176" s="93"/>
      <c r="E176" s="81"/>
      <c r="F176" s="239"/>
      <c r="G176" s="81"/>
      <c r="H176" s="62"/>
      <c r="I176" s="232"/>
      <c r="J176" s="266"/>
      <c r="K176" s="266"/>
      <c r="L176" s="239"/>
      <c r="M176" s="75"/>
    </row>
    <row r="177" spans="1:13" x14ac:dyDescent="0.2">
      <c r="A177" s="52"/>
      <c r="B177" s="67" t="s">
        <v>234</v>
      </c>
      <c r="C177" s="167"/>
      <c r="D177" s="93"/>
      <c r="E177" s="81"/>
      <c r="F177" s="239"/>
      <c r="G177" s="81"/>
      <c r="H177" s="62"/>
      <c r="I177" s="93">
        <v>120</v>
      </c>
      <c r="J177" s="266"/>
      <c r="K177" s="187">
        <v>120</v>
      </c>
      <c r="L177" s="239"/>
      <c r="M177" s="75">
        <f t="shared" si="13"/>
        <v>0</v>
      </c>
    </row>
    <row r="178" spans="1:13" x14ac:dyDescent="0.2">
      <c r="A178" s="52"/>
      <c r="B178" s="67" t="s">
        <v>235</v>
      </c>
      <c r="C178" s="167"/>
      <c r="D178" s="93"/>
      <c r="E178" s="81"/>
      <c r="F178" s="239"/>
      <c r="G178" s="81"/>
      <c r="H178" s="62"/>
      <c r="I178" s="93">
        <v>51.36</v>
      </c>
      <c r="J178" s="266"/>
      <c r="K178" s="266"/>
      <c r="L178" s="239"/>
      <c r="M178" s="75">
        <f t="shared" si="13"/>
        <v>51.36</v>
      </c>
    </row>
    <row r="179" spans="1:13" x14ac:dyDescent="0.2">
      <c r="A179" s="52"/>
      <c r="B179" s="67" t="s">
        <v>122</v>
      </c>
      <c r="C179" s="167"/>
      <c r="D179" s="93"/>
      <c r="E179" s="81"/>
      <c r="F179" s="239"/>
      <c r="G179" s="81"/>
      <c r="H179" s="62"/>
      <c r="I179" s="93">
        <v>360</v>
      </c>
      <c r="J179" s="266"/>
      <c r="K179" s="266"/>
      <c r="L179" s="239"/>
      <c r="M179" s="75">
        <f t="shared" si="13"/>
        <v>360</v>
      </c>
    </row>
    <row r="180" spans="1:13" x14ac:dyDescent="0.2">
      <c r="A180" s="52"/>
      <c r="B180" s="67" t="s">
        <v>121</v>
      </c>
      <c r="C180" s="167"/>
      <c r="D180" s="93"/>
      <c r="E180" s="81"/>
      <c r="F180" s="239"/>
      <c r="G180" s="81"/>
      <c r="H180" s="62"/>
      <c r="I180" s="93">
        <v>360</v>
      </c>
      <c r="J180" s="266"/>
      <c r="K180" s="266"/>
      <c r="L180" s="239"/>
      <c r="M180" s="75">
        <f t="shared" si="13"/>
        <v>360</v>
      </c>
    </row>
    <row r="181" spans="1:13" x14ac:dyDescent="0.2">
      <c r="A181" s="52"/>
      <c r="B181" s="67" t="s">
        <v>236</v>
      </c>
      <c r="C181" s="167"/>
      <c r="D181" s="93"/>
      <c r="E181" s="81"/>
      <c r="F181" s="239"/>
      <c r="G181" s="81"/>
      <c r="H181" s="62"/>
      <c r="I181" s="93">
        <v>1200</v>
      </c>
      <c r="J181" s="266"/>
      <c r="K181" s="266"/>
      <c r="L181" s="239"/>
      <c r="M181" s="75">
        <f t="shared" si="13"/>
        <v>1200</v>
      </c>
    </row>
    <row r="182" spans="1:13" x14ac:dyDescent="0.2">
      <c r="A182" s="52"/>
      <c r="B182" s="67" t="s">
        <v>237</v>
      </c>
      <c r="C182" s="167"/>
      <c r="D182" s="93"/>
      <c r="E182" s="81"/>
      <c r="F182" s="239"/>
      <c r="G182" s="81"/>
      <c r="H182" s="62"/>
      <c r="I182" s="93">
        <v>518.41999999999996</v>
      </c>
      <c r="J182" s="266"/>
      <c r="K182" s="266"/>
      <c r="L182" s="239"/>
      <c r="M182" s="75">
        <f t="shared" si="13"/>
        <v>518.41999999999996</v>
      </c>
    </row>
    <row r="183" spans="1:13" x14ac:dyDescent="0.2">
      <c r="A183" s="52"/>
      <c r="B183" s="120"/>
      <c r="C183" s="167"/>
      <c r="D183" s="93"/>
      <c r="E183" s="81"/>
      <c r="F183" s="239"/>
      <c r="G183" s="81"/>
      <c r="H183" s="62"/>
      <c r="I183" s="93"/>
      <c r="J183" s="266"/>
      <c r="K183" s="266"/>
      <c r="L183" s="239"/>
      <c r="M183" s="75"/>
    </row>
    <row r="184" spans="1:13" x14ac:dyDescent="0.2">
      <c r="A184" s="52"/>
      <c r="B184" s="120"/>
      <c r="C184" s="167"/>
      <c r="D184" s="93"/>
      <c r="E184" s="81"/>
      <c r="F184" s="239"/>
      <c r="G184" s="81"/>
      <c r="H184" s="62"/>
      <c r="I184" s="258">
        <f>SUM(I177:I183)</f>
        <v>2609.7800000000002</v>
      </c>
      <c r="J184" s="258">
        <f>SUM(J177:J183)</f>
        <v>0</v>
      </c>
      <c r="K184" s="258">
        <f>SUM(K177:K183)</f>
        <v>120</v>
      </c>
      <c r="L184" s="259">
        <f>SUM(L177:L183)</f>
        <v>0</v>
      </c>
      <c r="M184" s="261">
        <f t="shared" si="13"/>
        <v>2489.7800000000002</v>
      </c>
    </row>
    <row r="185" spans="1:13" x14ac:dyDescent="0.2">
      <c r="A185" s="52"/>
      <c r="B185" s="267" t="s">
        <v>238</v>
      </c>
      <c r="C185" s="167"/>
      <c r="D185" s="93"/>
      <c r="E185" s="81"/>
      <c r="F185" s="239"/>
      <c r="G185" s="81"/>
      <c r="H185" s="62"/>
      <c r="I185" s="232"/>
      <c r="J185" s="266"/>
      <c r="K185" s="266"/>
      <c r="L185" s="239"/>
      <c r="M185" s="75"/>
    </row>
    <row r="186" spans="1:13" x14ac:dyDescent="0.2">
      <c r="A186" s="52"/>
      <c r="B186" s="67" t="s">
        <v>239</v>
      </c>
      <c r="C186" s="167"/>
      <c r="D186" s="93"/>
      <c r="E186" s="81"/>
      <c r="F186" s="239"/>
      <c r="G186" s="81"/>
      <c r="H186" s="62"/>
      <c r="I186" s="93">
        <v>720</v>
      </c>
      <c r="J186" s="266"/>
      <c r="K186" s="266"/>
      <c r="L186" s="239"/>
      <c r="M186" s="75">
        <f t="shared" si="13"/>
        <v>720</v>
      </c>
    </row>
    <row r="187" spans="1:13" x14ac:dyDescent="0.2">
      <c r="A187" s="52"/>
      <c r="B187" s="67" t="s">
        <v>240</v>
      </c>
      <c r="C187" s="167"/>
      <c r="D187" s="93"/>
      <c r="E187" s="81"/>
      <c r="F187" s="239"/>
      <c r="G187" s="81"/>
      <c r="H187" s="62"/>
      <c r="I187" s="93">
        <v>828</v>
      </c>
      <c r="J187" s="266"/>
      <c r="K187" s="266"/>
      <c r="L187" s="239"/>
      <c r="M187" s="75">
        <f t="shared" si="13"/>
        <v>828</v>
      </c>
    </row>
    <row r="188" spans="1:13" x14ac:dyDescent="0.2">
      <c r="A188" s="52"/>
      <c r="B188" s="67" t="s">
        <v>241</v>
      </c>
      <c r="C188" s="167"/>
      <c r="D188" s="93"/>
      <c r="E188" s="81"/>
      <c r="F188" s="239"/>
      <c r="G188" s="81"/>
      <c r="H188" s="62"/>
      <c r="I188" s="93">
        <v>4620</v>
      </c>
      <c r="J188" s="266"/>
      <c r="K188" s="266"/>
      <c r="L188" s="239"/>
      <c r="M188" s="75">
        <f t="shared" si="13"/>
        <v>4620</v>
      </c>
    </row>
    <row r="189" spans="1:13" x14ac:dyDescent="0.2">
      <c r="A189" s="52"/>
      <c r="B189" s="67" t="s">
        <v>242</v>
      </c>
      <c r="C189" s="167"/>
      <c r="D189" s="93"/>
      <c r="E189" s="81"/>
      <c r="F189" s="239"/>
      <c r="G189" s="81"/>
      <c r="H189" s="62"/>
      <c r="I189" s="93">
        <v>30000</v>
      </c>
      <c r="J189" s="266"/>
      <c r="K189" s="266"/>
      <c r="L189" s="239"/>
      <c r="M189" s="75">
        <f t="shared" si="13"/>
        <v>30000</v>
      </c>
    </row>
    <row r="190" spans="1:13" x14ac:dyDescent="0.2">
      <c r="A190" s="52"/>
      <c r="B190" s="120" t="s">
        <v>243</v>
      </c>
      <c r="C190" s="167"/>
      <c r="D190" s="93"/>
      <c r="E190" s="81"/>
      <c r="F190" s="239"/>
      <c r="G190" s="81"/>
      <c r="H190" s="62"/>
      <c r="I190" s="93">
        <v>139</v>
      </c>
      <c r="J190" s="266"/>
      <c r="K190" s="266"/>
      <c r="L190" s="239"/>
      <c r="M190" s="75">
        <f t="shared" si="13"/>
        <v>139</v>
      </c>
    </row>
    <row r="191" spans="1:13" x14ac:dyDescent="0.2">
      <c r="A191" s="52"/>
      <c r="B191" s="120" t="s">
        <v>385</v>
      </c>
      <c r="C191" s="249" t="s">
        <v>85</v>
      </c>
      <c r="D191" s="93"/>
      <c r="E191" s="81"/>
      <c r="F191" s="239"/>
      <c r="G191" s="81"/>
      <c r="H191" s="62"/>
      <c r="I191" s="93">
        <v>1000</v>
      </c>
      <c r="J191" s="266"/>
      <c r="K191" s="266"/>
      <c r="L191" s="239"/>
      <c r="M191" s="75">
        <f t="shared" si="13"/>
        <v>1000</v>
      </c>
    </row>
    <row r="192" spans="1:13" x14ac:dyDescent="0.2">
      <c r="A192" s="52"/>
      <c r="B192" s="120" t="s">
        <v>351</v>
      </c>
      <c r="C192" s="249" t="s">
        <v>352</v>
      </c>
      <c r="D192" s="93"/>
      <c r="E192" s="81"/>
      <c r="F192" s="239"/>
      <c r="G192" s="81"/>
      <c r="H192" s="62"/>
      <c r="I192" s="93">
        <v>6770</v>
      </c>
      <c r="J192" s="266"/>
      <c r="K192" s="266"/>
      <c r="L192" s="239"/>
      <c r="M192" s="75">
        <f t="shared" si="13"/>
        <v>6770</v>
      </c>
    </row>
    <row r="193" spans="1:15" x14ac:dyDescent="0.2">
      <c r="A193" s="52"/>
      <c r="B193" s="120"/>
      <c r="C193" s="167"/>
      <c r="D193" s="93"/>
      <c r="E193" s="81"/>
      <c r="F193" s="239"/>
      <c r="G193" s="81"/>
      <c r="H193" s="62"/>
      <c r="I193" s="93"/>
      <c r="J193" s="266"/>
      <c r="K193" s="266"/>
      <c r="L193" s="239"/>
      <c r="M193" s="75"/>
    </row>
    <row r="194" spans="1:15" x14ac:dyDescent="0.2">
      <c r="A194" s="52"/>
      <c r="B194" s="120"/>
      <c r="C194" s="167"/>
      <c r="D194" s="93"/>
      <c r="E194" s="81"/>
      <c r="F194" s="239"/>
      <c r="G194" s="81"/>
      <c r="H194" s="62"/>
      <c r="I194" s="93"/>
      <c r="J194" s="266"/>
      <c r="K194" s="266"/>
      <c r="L194" s="239"/>
      <c r="M194" s="75"/>
    </row>
    <row r="195" spans="1:15" x14ac:dyDescent="0.2">
      <c r="A195" s="52"/>
      <c r="B195" s="120"/>
      <c r="C195" s="167"/>
      <c r="D195" s="93"/>
      <c r="E195" s="81"/>
      <c r="F195" s="239"/>
      <c r="G195" s="81"/>
      <c r="H195" s="62"/>
      <c r="I195" s="232"/>
      <c r="J195" s="266"/>
      <c r="K195" s="266"/>
      <c r="L195" s="239"/>
      <c r="M195" s="75"/>
    </row>
    <row r="196" spans="1:15" x14ac:dyDescent="0.2">
      <c r="A196" s="52"/>
      <c r="B196" s="120"/>
      <c r="C196" s="167"/>
      <c r="D196" s="93"/>
      <c r="E196" s="81"/>
      <c r="F196" s="239"/>
      <c r="G196" s="81"/>
      <c r="H196" s="62"/>
      <c r="I196" s="258">
        <f>SUM(I186:I195)</f>
        <v>44077</v>
      </c>
      <c r="J196" s="258">
        <f t="shared" ref="J196:L196" si="14">SUM(J186:J195)</f>
        <v>0</v>
      </c>
      <c r="K196" s="258">
        <f t="shared" si="14"/>
        <v>0</v>
      </c>
      <c r="L196" s="258">
        <f t="shared" si="14"/>
        <v>0</v>
      </c>
      <c r="M196" s="259">
        <f t="shared" si="13"/>
        <v>44077</v>
      </c>
      <c r="N196" s="29"/>
    </row>
    <row r="197" spans="1:15" ht="11.25" customHeight="1" x14ac:dyDescent="0.2">
      <c r="A197" s="52"/>
      <c r="B197" s="120"/>
      <c r="C197" s="167"/>
      <c r="D197" s="93"/>
      <c r="E197" s="81"/>
      <c r="F197" s="239"/>
      <c r="G197" s="81"/>
      <c r="H197" s="62"/>
      <c r="I197" s="232"/>
      <c r="J197" s="266"/>
      <c r="K197" s="266"/>
      <c r="L197" s="239"/>
      <c r="M197" s="75">
        <f t="shared" si="13"/>
        <v>0</v>
      </c>
    </row>
    <row r="198" spans="1:15" x14ac:dyDescent="0.2">
      <c r="A198" s="52"/>
      <c r="B198" s="120"/>
      <c r="C198" s="167"/>
      <c r="D198" s="93"/>
      <c r="E198" s="81"/>
      <c r="F198" s="239"/>
      <c r="G198" s="81"/>
      <c r="H198" s="62"/>
      <c r="I198" s="232"/>
      <c r="J198" s="266"/>
      <c r="K198" s="266"/>
      <c r="L198" s="239"/>
      <c r="M198" s="75">
        <f t="shared" si="13"/>
        <v>0</v>
      </c>
    </row>
    <row r="199" spans="1:15" x14ac:dyDescent="0.2">
      <c r="A199" s="52"/>
      <c r="B199" s="120"/>
      <c r="C199" s="167"/>
      <c r="D199" s="93"/>
      <c r="E199" s="81"/>
      <c r="F199" s="239"/>
      <c r="G199" s="81"/>
      <c r="H199" s="62"/>
      <c r="I199" s="232"/>
      <c r="J199" s="266"/>
      <c r="K199" s="266"/>
      <c r="L199" s="239"/>
      <c r="M199" s="75">
        <f t="shared" si="13"/>
        <v>0</v>
      </c>
    </row>
    <row r="200" spans="1:15" x14ac:dyDescent="0.2">
      <c r="A200" s="52"/>
      <c r="B200" s="120"/>
      <c r="C200" s="167"/>
      <c r="D200" s="93"/>
      <c r="E200" s="81"/>
      <c r="F200" s="239"/>
      <c r="G200" s="81"/>
      <c r="H200" s="62"/>
      <c r="I200" s="93"/>
      <c r="J200" s="81"/>
      <c r="K200" s="81"/>
      <c r="L200" s="62"/>
      <c r="M200" s="75">
        <f t="shared" si="13"/>
        <v>0</v>
      </c>
    </row>
    <row r="201" spans="1:15" x14ac:dyDescent="0.2">
      <c r="A201" s="52"/>
      <c r="B201" s="120"/>
      <c r="C201" s="167"/>
      <c r="D201" s="93"/>
      <c r="E201" s="81"/>
      <c r="F201" s="239"/>
      <c r="G201" s="81"/>
      <c r="H201" s="62"/>
      <c r="I201" s="93"/>
      <c r="J201" s="81"/>
      <c r="K201" s="81"/>
      <c r="L201" s="62"/>
      <c r="M201" s="75">
        <f t="shared" si="13"/>
        <v>0</v>
      </c>
    </row>
    <row r="202" spans="1:15" x14ac:dyDescent="0.2">
      <c r="A202" s="52"/>
      <c r="B202" s="120"/>
      <c r="C202" s="167"/>
      <c r="D202" s="93"/>
      <c r="E202" s="81"/>
      <c r="F202" s="239"/>
      <c r="G202" s="81"/>
      <c r="H202" s="62"/>
      <c r="I202" s="93"/>
      <c r="J202" s="81"/>
      <c r="K202" s="81"/>
      <c r="L202" s="62"/>
      <c r="M202" s="75">
        <f t="shared" si="13"/>
        <v>0</v>
      </c>
    </row>
    <row r="203" spans="1:15" x14ac:dyDescent="0.2">
      <c r="A203" s="52"/>
      <c r="B203" s="120"/>
      <c r="C203" s="167"/>
      <c r="D203" s="93"/>
      <c r="E203" s="81"/>
      <c r="F203" s="239"/>
      <c r="G203" s="81"/>
      <c r="H203" s="62"/>
      <c r="I203" s="93"/>
      <c r="J203" s="81"/>
      <c r="K203" s="81"/>
      <c r="L203" s="62"/>
      <c r="M203" s="75">
        <f t="shared" si="13"/>
        <v>0</v>
      </c>
    </row>
    <row r="204" spans="1:15" x14ac:dyDescent="0.2">
      <c r="A204" s="52"/>
      <c r="B204" s="120"/>
      <c r="C204" s="167"/>
      <c r="D204" s="93"/>
      <c r="E204" s="81"/>
      <c r="F204" s="239"/>
      <c r="G204" s="81"/>
      <c r="H204" s="62"/>
      <c r="I204" s="93"/>
      <c r="J204" s="81"/>
      <c r="K204" s="81"/>
      <c r="L204" s="62"/>
      <c r="M204" s="75">
        <f t="shared" si="13"/>
        <v>0</v>
      </c>
    </row>
    <row r="205" spans="1:15" ht="13.5" thickBot="1" x14ac:dyDescent="0.25">
      <c r="A205" s="43"/>
      <c r="B205" s="59"/>
      <c r="C205" s="263"/>
      <c r="D205" s="74"/>
      <c r="E205" s="29"/>
      <c r="F205" s="43"/>
      <c r="G205" s="29"/>
      <c r="H205" s="43"/>
      <c r="I205" s="66"/>
      <c r="J205" s="29"/>
      <c r="K205" s="29"/>
      <c r="L205" s="52"/>
      <c r="M205" s="24"/>
    </row>
    <row r="206" spans="1:15" ht="13.5" thickBot="1" x14ac:dyDescent="0.25">
      <c r="A206" s="39"/>
      <c r="B206" s="252"/>
      <c r="C206" s="264"/>
      <c r="D206" s="253"/>
      <c r="E206" s="252"/>
      <c r="F206" s="254">
        <f>SUM(F6:F205)</f>
        <v>0</v>
      </c>
      <c r="G206" s="252"/>
      <c r="H206" s="252"/>
      <c r="I206" s="262">
        <f>I32+I39+I46+I56+I64+I78+I84+I92+I103+I117+I122+I132+I134+I158+I169+I175+I184+I196</f>
        <v>247296.72</v>
      </c>
      <c r="J206" s="262">
        <f>J32+J39+J46+J56+J64+J78+J84+J92+J103+J117+J122+J132+J134+J158+J169+J175+J184+J196</f>
        <v>3927</v>
      </c>
      <c r="K206" s="262">
        <f>K32+K39+K46+K56+K64+K78+K84+K92+K103+K117+K122+K132+K134+K158+K169+K175+K184+K196</f>
        <v>7598</v>
      </c>
      <c r="L206" s="262">
        <f>L32+L39+L46+L56+L64+L78+L84+L92+L103+L117+L122+L132+L134+L158+L169+L175+L184</f>
        <v>0</v>
      </c>
      <c r="M206" s="262">
        <f>M32+M39+M46+M56+M64+M78+M84+M92+M103+M117+M122+M132+M134+M158+M169+M175+M184+M196</f>
        <v>243625.72</v>
      </c>
      <c r="N206" s="232"/>
      <c r="O206" s="59"/>
    </row>
    <row r="207" spans="1:15" x14ac:dyDescent="0.2">
      <c r="D207" s="11"/>
    </row>
  </sheetData>
  <mergeCells count="1">
    <mergeCell ref="I3:M3"/>
  </mergeCells>
  <pageMargins left="0.70866141732283472" right="0.70866141732283472" top="0.74803149606299213" bottom="0.74803149606299213" header="0.31496062992125984" footer="0.31496062992125984"/>
  <pageSetup paperSize="9" scale="80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56"/>
  <sheetViews>
    <sheetView topLeftCell="A37" zoomScaleNormal="100" zoomScaleSheetLayoutView="75" workbookViewId="0">
      <selection activeCell="N56" sqref="N56"/>
    </sheetView>
  </sheetViews>
  <sheetFormatPr defaultRowHeight="12.75" x14ac:dyDescent="0.2"/>
  <cols>
    <col min="2" max="2" width="30.85546875" customWidth="1"/>
    <col min="3" max="3" width="4.42578125" customWidth="1"/>
    <col min="4" max="4" width="12.85546875" customWidth="1"/>
    <col min="5" max="6" width="13.28515625" customWidth="1"/>
    <col min="7" max="7" width="19.85546875" customWidth="1"/>
    <col min="8" max="9" width="12.42578125" customWidth="1"/>
    <col min="14" max="14" width="30.85546875" customWidth="1"/>
    <col min="15" max="15" width="7.7109375" customWidth="1"/>
  </cols>
  <sheetData>
    <row r="1" spans="1:20" ht="26.25" x14ac:dyDescent="0.4">
      <c r="A1" s="210" t="s">
        <v>32</v>
      </c>
      <c r="B1" s="212"/>
      <c r="C1" s="210"/>
      <c r="D1" s="197"/>
      <c r="G1" s="7"/>
      <c r="H1" s="7"/>
    </row>
    <row r="2" spans="1:20" ht="23.25" x14ac:dyDescent="0.35">
      <c r="A2" s="21"/>
      <c r="B2" s="4"/>
      <c r="C2" s="4"/>
      <c r="G2" s="7"/>
      <c r="H2" s="7"/>
    </row>
    <row r="3" spans="1:20" x14ac:dyDescent="0.2">
      <c r="A3" s="31" t="s">
        <v>9</v>
      </c>
      <c r="B3" s="36" t="s">
        <v>0</v>
      </c>
      <c r="C3" s="32" t="s">
        <v>16</v>
      </c>
      <c r="D3" s="37" t="s">
        <v>10</v>
      </c>
      <c r="E3" s="32" t="s">
        <v>6</v>
      </c>
      <c r="F3" s="32" t="s">
        <v>35</v>
      </c>
      <c r="G3" s="32" t="s">
        <v>4</v>
      </c>
      <c r="H3" s="32" t="s">
        <v>8</v>
      </c>
      <c r="I3" s="301" t="s">
        <v>1</v>
      </c>
      <c r="J3" s="298"/>
      <c r="K3" s="298"/>
      <c r="L3" s="298"/>
      <c r="M3" s="298"/>
      <c r="N3" s="198"/>
      <c r="O3" s="299"/>
      <c r="P3" s="299"/>
      <c r="Q3" s="299"/>
      <c r="R3" s="299"/>
      <c r="S3" s="299"/>
      <c r="T3" s="186"/>
    </row>
    <row r="4" spans="1:20" x14ac:dyDescent="0.2">
      <c r="A4" s="43"/>
      <c r="B4" s="39"/>
      <c r="C4" s="43"/>
      <c r="D4" s="40" t="s">
        <v>5</v>
      </c>
      <c r="E4" s="47"/>
      <c r="F4" s="45" t="s">
        <v>34</v>
      </c>
      <c r="G4" s="47"/>
      <c r="H4" s="47"/>
      <c r="I4" s="25" t="s">
        <v>15</v>
      </c>
      <c r="J4" s="26" t="s">
        <v>13</v>
      </c>
      <c r="K4" s="23" t="s">
        <v>11</v>
      </c>
      <c r="L4" s="25" t="s">
        <v>12</v>
      </c>
      <c r="M4" s="58" t="s">
        <v>14</v>
      </c>
      <c r="N4" s="199"/>
      <c r="O4" s="200"/>
      <c r="P4" s="200"/>
      <c r="Q4" s="186"/>
      <c r="R4" s="186"/>
      <c r="S4" s="200"/>
      <c r="T4" s="200"/>
    </row>
    <row r="5" spans="1:20" x14ac:dyDescent="0.2">
      <c r="A5" s="52"/>
      <c r="B5" s="53"/>
      <c r="C5" s="53"/>
      <c r="E5" s="52"/>
      <c r="G5" s="52"/>
      <c r="I5" s="62"/>
      <c r="K5" s="52"/>
      <c r="M5" s="81"/>
      <c r="N5" s="125"/>
      <c r="O5" s="192"/>
      <c r="P5" s="192"/>
      <c r="Q5" s="192"/>
      <c r="R5" s="192"/>
      <c r="S5" s="192"/>
      <c r="T5" s="192"/>
    </row>
    <row r="6" spans="1:20" x14ac:dyDescent="0.2">
      <c r="A6" s="52"/>
      <c r="B6" s="207" t="s">
        <v>316</v>
      </c>
      <c r="C6" s="52"/>
      <c r="E6" s="52"/>
      <c r="G6" s="52"/>
      <c r="I6" s="62"/>
      <c r="J6" s="59"/>
      <c r="K6" s="52"/>
      <c r="L6" s="59"/>
      <c r="M6" s="29"/>
      <c r="N6" s="125"/>
      <c r="O6" s="192"/>
      <c r="P6" s="192"/>
      <c r="Q6" s="192"/>
      <c r="R6" s="192"/>
      <c r="S6" s="192"/>
      <c r="T6" s="192"/>
    </row>
    <row r="7" spans="1:20" x14ac:dyDescent="0.2">
      <c r="A7" s="52"/>
      <c r="B7" s="52"/>
      <c r="C7" s="52"/>
      <c r="D7" s="52"/>
      <c r="E7" s="29"/>
      <c r="F7" s="29"/>
      <c r="G7" s="29"/>
      <c r="H7" s="29"/>
      <c r="I7" s="81"/>
      <c r="J7" s="29"/>
      <c r="K7" s="29"/>
      <c r="L7" s="29"/>
      <c r="M7" s="29"/>
      <c r="N7" s="125"/>
      <c r="O7" s="192"/>
      <c r="P7" s="192"/>
      <c r="Q7" s="192"/>
      <c r="R7" s="192"/>
      <c r="S7" s="192"/>
      <c r="T7" s="192"/>
    </row>
    <row r="8" spans="1:20" x14ac:dyDescent="0.2">
      <c r="A8" s="52"/>
      <c r="B8" s="53" t="s">
        <v>317</v>
      </c>
      <c r="C8" s="30"/>
      <c r="E8" s="52"/>
      <c r="G8" s="52"/>
      <c r="I8" s="62"/>
      <c r="K8" s="52"/>
      <c r="M8" s="29"/>
      <c r="N8" s="201"/>
      <c r="O8" s="192"/>
      <c r="P8" s="192"/>
      <c r="Q8" s="192"/>
      <c r="R8" s="192"/>
      <c r="S8" s="192"/>
      <c r="T8" s="192"/>
    </row>
    <row r="9" spans="1:20" x14ac:dyDescent="0.2">
      <c r="A9" s="29"/>
      <c r="B9" s="53" t="s">
        <v>318</v>
      </c>
      <c r="C9" s="52"/>
      <c r="E9" s="52"/>
      <c r="G9" s="52"/>
      <c r="I9" s="62"/>
      <c r="K9" s="52"/>
      <c r="M9" s="29"/>
      <c r="N9" s="125"/>
      <c r="O9" s="192"/>
      <c r="P9" s="192"/>
      <c r="Q9" s="192"/>
      <c r="R9" s="192"/>
      <c r="S9" s="192"/>
      <c r="T9" s="192"/>
    </row>
    <row r="10" spans="1:20" x14ac:dyDescent="0.2">
      <c r="A10" s="52"/>
      <c r="B10" s="53" t="s">
        <v>319</v>
      </c>
      <c r="C10" s="80"/>
      <c r="E10" s="52"/>
      <c r="G10" s="52"/>
      <c r="I10" s="62"/>
      <c r="K10" s="52"/>
      <c r="M10" s="29"/>
      <c r="N10" s="202"/>
      <c r="O10" s="192"/>
      <c r="P10" s="192"/>
      <c r="Q10" s="192"/>
      <c r="R10" s="192"/>
      <c r="S10" s="192"/>
      <c r="T10" s="192"/>
    </row>
    <row r="11" spans="1:20" x14ac:dyDescent="0.2">
      <c r="A11" s="52"/>
      <c r="B11" s="53" t="s">
        <v>320</v>
      </c>
      <c r="C11" s="53"/>
      <c r="E11" s="52"/>
      <c r="G11" s="52"/>
      <c r="I11" s="62"/>
      <c r="K11" s="52"/>
      <c r="M11" s="29"/>
      <c r="N11" s="202"/>
      <c r="O11" s="192"/>
      <c r="P11" s="192"/>
      <c r="Q11" s="192"/>
      <c r="R11" s="192"/>
      <c r="S11" s="192"/>
      <c r="T11" s="192"/>
    </row>
    <row r="12" spans="1:20" x14ac:dyDescent="0.2">
      <c r="A12" s="52"/>
      <c r="B12" s="53" t="s">
        <v>321</v>
      </c>
      <c r="C12" s="53"/>
      <c r="D12" s="168"/>
      <c r="E12" s="52"/>
      <c r="G12" s="52"/>
      <c r="H12" s="62"/>
      <c r="I12" s="62"/>
      <c r="K12" s="52"/>
      <c r="M12" s="81"/>
      <c r="N12" s="123"/>
      <c r="O12" s="192"/>
      <c r="P12" s="192"/>
      <c r="Q12" s="192"/>
      <c r="R12" s="192"/>
      <c r="S12" s="192"/>
      <c r="T12" s="192"/>
    </row>
    <row r="13" spans="1:20" x14ac:dyDescent="0.2">
      <c r="A13" s="52"/>
      <c r="B13" s="53" t="s">
        <v>322</v>
      </c>
      <c r="C13" s="53"/>
      <c r="D13" s="168"/>
      <c r="E13" s="52"/>
      <c r="G13" s="52"/>
      <c r="H13" s="62"/>
      <c r="I13" s="62"/>
      <c r="K13" s="52"/>
      <c r="M13" s="81"/>
      <c r="N13" s="123"/>
      <c r="O13" s="192"/>
      <c r="P13" s="192"/>
      <c r="Q13" s="192"/>
      <c r="R13" s="192"/>
      <c r="S13" s="192"/>
      <c r="T13" s="192"/>
    </row>
    <row r="14" spans="1:20" x14ac:dyDescent="0.2">
      <c r="A14" s="52"/>
      <c r="B14" s="53" t="s">
        <v>323</v>
      </c>
      <c r="C14" s="53"/>
      <c r="D14" s="168"/>
      <c r="E14" s="52"/>
      <c r="G14" s="52"/>
      <c r="H14" s="62"/>
      <c r="I14" s="62"/>
      <c r="K14" s="52"/>
      <c r="M14" s="81"/>
      <c r="N14" s="123"/>
      <c r="O14" s="192"/>
      <c r="P14" s="192"/>
      <c r="Q14" s="192"/>
      <c r="R14" s="192"/>
      <c r="S14" s="192"/>
      <c r="T14" s="192"/>
    </row>
    <row r="15" spans="1:20" x14ac:dyDescent="0.2">
      <c r="A15" s="52"/>
      <c r="B15" s="53" t="s">
        <v>324</v>
      </c>
      <c r="C15" s="53"/>
      <c r="D15" s="168"/>
      <c r="E15" s="52"/>
      <c r="G15" s="52"/>
      <c r="H15" s="62"/>
      <c r="I15" s="62"/>
      <c r="K15" s="52"/>
      <c r="M15" s="81"/>
      <c r="N15" s="123"/>
      <c r="O15" s="192"/>
      <c r="P15" s="192"/>
      <c r="Q15" s="192"/>
      <c r="R15" s="192"/>
      <c r="S15" s="192"/>
      <c r="T15" s="192"/>
    </row>
    <row r="16" spans="1:20" x14ac:dyDescent="0.2">
      <c r="A16" s="52"/>
      <c r="B16" s="53" t="s">
        <v>325</v>
      </c>
      <c r="C16" s="53"/>
      <c r="D16" s="168"/>
      <c r="E16" s="52"/>
      <c r="G16" s="52"/>
      <c r="H16" s="62"/>
      <c r="I16" s="62"/>
      <c r="K16" s="52"/>
      <c r="M16" s="81"/>
      <c r="N16" s="123"/>
      <c r="O16" s="192"/>
      <c r="P16" s="192"/>
      <c r="Q16" s="192"/>
      <c r="R16" s="192"/>
      <c r="S16" s="192"/>
      <c r="T16" s="192"/>
    </row>
    <row r="17" spans="1:20" x14ac:dyDescent="0.2">
      <c r="A17" s="52"/>
      <c r="B17" s="53" t="s">
        <v>326</v>
      </c>
      <c r="C17" s="53"/>
      <c r="D17" s="168"/>
      <c r="E17" s="52"/>
      <c r="G17" s="52"/>
      <c r="H17" s="62"/>
      <c r="I17" s="62"/>
      <c r="K17" s="52"/>
      <c r="M17" s="81"/>
      <c r="N17" s="123"/>
      <c r="O17" s="192"/>
      <c r="P17" s="192"/>
      <c r="Q17" s="192"/>
      <c r="R17" s="192"/>
      <c r="S17" s="192"/>
      <c r="T17" s="192"/>
    </row>
    <row r="18" spans="1:20" x14ac:dyDescent="0.2">
      <c r="A18" s="52"/>
      <c r="B18" s="53" t="s">
        <v>327</v>
      </c>
      <c r="C18" s="53"/>
      <c r="D18" s="168"/>
      <c r="E18" s="52"/>
      <c r="G18" s="52"/>
      <c r="H18" s="62"/>
      <c r="I18" s="62"/>
      <c r="K18" s="52"/>
      <c r="M18" s="81"/>
      <c r="N18" s="123"/>
      <c r="O18" s="192"/>
      <c r="P18" s="192"/>
      <c r="Q18" s="192"/>
      <c r="R18" s="192"/>
      <c r="S18" s="192"/>
      <c r="T18" s="192"/>
    </row>
    <row r="19" spans="1:20" x14ac:dyDescent="0.2">
      <c r="A19" s="52"/>
      <c r="B19" s="53" t="s">
        <v>328</v>
      </c>
      <c r="C19" s="53"/>
      <c r="D19" s="168"/>
      <c r="E19" s="52"/>
      <c r="G19" s="52"/>
      <c r="H19" s="62"/>
      <c r="I19" s="62"/>
      <c r="K19" s="52"/>
      <c r="M19" s="81"/>
      <c r="N19" s="123"/>
      <c r="O19" s="192"/>
      <c r="P19" s="192"/>
      <c r="Q19" s="192"/>
      <c r="R19" s="192"/>
      <c r="S19" s="192"/>
      <c r="T19" s="192"/>
    </row>
    <row r="20" spans="1:20" x14ac:dyDescent="0.2">
      <c r="A20" s="52"/>
      <c r="B20" s="53" t="s">
        <v>329</v>
      </c>
      <c r="C20" s="53"/>
      <c r="D20" s="168"/>
      <c r="E20" s="52"/>
      <c r="G20" s="52"/>
      <c r="H20" s="62"/>
      <c r="I20" s="62"/>
      <c r="K20" s="52"/>
      <c r="M20" s="81"/>
      <c r="N20" s="123"/>
      <c r="O20" s="192"/>
      <c r="P20" s="192"/>
      <c r="Q20" s="192"/>
      <c r="R20" s="192"/>
      <c r="S20" s="192"/>
      <c r="T20" s="192"/>
    </row>
    <row r="21" spans="1:20" x14ac:dyDescent="0.2">
      <c r="A21" s="52"/>
      <c r="B21" s="53" t="s">
        <v>330</v>
      </c>
      <c r="C21" s="53"/>
      <c r="D21" s="168"/>
      <c r="E21" s="52"/>
      <c r="F21" s="16"/>
      <c r="G21" s="29"/>
      <c r="H21" s="29"/>
      <c r="I21" s="62"/>
      <c r="J21" s="62"/>
      <c r="K21" s="52"/>
      <c r="M21" s="81"/>
      <c r="N21" s="202"/>
      <c r="O21" s="192"/>
      <c r="P21" s="192"/>
      <c r="Q21" s="192"/>
      <c r="R21" s="192"/>
      <c r="S21" s="192"/>
      <c r="T21" s="192"/>
    </row>
    <row r="22" spans="1:20" x14ac:dyDescent="0.2">
      <c r="A22" s="52"/>
      <c r="B22" s="53" t="s">
        <v>331</v>
      </c>
      <c r="C22" s="53"/>
      <c r="D22" s="168"/>
      <c r="E22" s="52"/>
      <c r="G22" s="52"/>
      <c r="I22" s="62"/>
      <c r="K22" s="52"/>
      <c r="M22" s="81"/>
      <c r="N22" s="202"/>
      <c r="O22" s="192"/>
      <c r="P22" s="192"/>
      <c r="Q22" s="192"/>
      <c r="R22" s="192"/>
      <c r="S22" s="192"/>
      <c r="T22" s="192"/>
    </row>
    <row r="23" spans="1:20" x14ac:dyDescent="0.2">
      <c r="A23" s="52"/>
      <c r="B23" s="53" t="s">
        <v>332</v>
      </c>
      <c r="C23" s="53"/>
      <c r="E23" s="52"/>
      <c r="G23" s="52"/>
      <c r="I23" s="62"/>
      <c r="K23" s="52"/>
      <c r="M23" s="81"/>
      <c r="N23" s="125"/>
      <c r="O23" s="192"/>
      <c r="P23" s="192"/>
      <c r="Q23" s="192"/>
      <c r="R23" s="192"/>
      <c r="S23" s="192"/>
      <c r="T23" s="192"/>
    </row>
    <row r="24" spans="1:20" x14ac:dyDescent="0.2">
      <c r="A24" s="52"/>
      <c r="B24" s="53" t="s">
        <v>333</v>
      </c>
      <c r="C24" s="53"/>
      <c r="E24" s="52"/>
      <c r="G24" s="52"/>
      <c r="I24" s="62"/>
      <c r="K24" s="52"/>
      <c r="M24" s="81"/>
      <c r="N24" s="125"/>
      <c r="O24" s="192"/>
      <c r="P24" s="192"/>
      <c r="Q24" s="192"/>
      <c r="R24" s="192"/>
      <c r="S24" s="192"/>
      <c r="T24" s="192"/>
    </row>
    <row r="25" spans="1:20" ht="13.5" customHeight="1" x14ac:dyDescent="0.2">
      <c r="A25" s="52"/>
      <c r="B25" s="52"/>
      <c r="C25" s="52"/>
      <c r="E25" s="52"/>
      <c r="G25" s="52"/>
      <c r="H25" s="43"/>
      <c r="I25" s="62">
        <v>57916</v>
      </c>
      <c r="J25" s="59"/>
      <c r="K25" s="52"/>
      <c r="L25" s="59"/>
      <c r="M25" s="81">
        <f>SUM(I25:L25)</f>
        <v>57916</v>
      </c>
      <c r="N25" s="202"/>
      <c r="O25" s="192"/>
      <c r="P25" s="192"/>
      <c r="Q25" s="192"/>
      <c r="R25" s="192"/>
      <c r="S25" s="192"/>
      <c r="T25" s="192"/>
    </row>
    <row r="26" spans="1:20" ht="13.5" customHeight="1" x14ac:dyDescent="0.2">
      <c r="A26" s="52"/>
      <c r="B26" s="52"/>
      <c r="C26" s="52"/>
      <c r="E26" s="52"/>
      <c r="G26" s="52"/>
      <c r="H26" s="59"/>
      <c r="I26" s="62"/>
      <c r="J26" s="59"/>
      <c r="K26" s="52"/>
      <c r="L26" s="59"/>
      <c r="M26" s="81"/>
      <c r="N26" s="202"/>
      <c r="O26" s="192"/>
      <c r="P26" s="192"/>
      <c r="Q26" s="192"/>
      <c r="R26" s="192"/>
      <c r="S26" s="192"/>
      <c r="T26" s="192"/>
    </row>
    <row r="27" spans="1:20" ht="13.5" customHeight="1" x14ac:dyDescent="0.2">
      <c r="A27" s="52"/>
      <c r="B27" s="53" t="s">
        <v>334</v>
      </c>
      <c r="C27" s="52"/>
      <c r="E27" s="52"/>
      <c r="G27" s="52"/>
      <c r="H27" s="59"/>
      <c r="I27" s="62">
        <v>4049</v>
      </c>
      <c r="J27" s="59"/>
      <c r="K27" s="52"/>
      <c r="L27" s="59"/>
      <c r="M27" s="81">
        <f t="shared" ref="M27:M31" si="0">SUM(I27:L27)</f>
        <v>4049</v>
      </c>
      <c r="N27" s="202"/>
      <c r="O27" s="192"/>
      <c r="P27" s="192"/>
      <c r="Q27" s="192"/>
      <c r="R27" s="192"/>
      <c r="S27" s="192"/>
      <c r="T27" s="192"/>
    </row>
    <row r="28" spans="1:20" ht="13.5" customHeight="1" x14ac:dyDescent="0.2">
      <c r="A28" s="52"/>
      <c r="B28" s="53" t="s">
        <v>335</v>
      </c>
      <c r="C28" s="52"/>
      <c r="E28" s="52"/>
      <c r="G28" s="52"/>
      <c r="H28" s="59"/>
      <c r="I28" s="62">
        <v>5077.8999999999996</v>
      </c>
      <c r="J28" s="59"/>
      <c r="K28" s="52"/>
      <c r="L28" s="59"/>
      <c r="M28" s="81">
        <f t="shared" si="0"/>
        <v>5077.8999999999996</v>
      </c>
      <c r="N28" s="202"/>
      <c r="O28" s="192"/>
      <c r="P28" s="192"/>
      <c r="Q28" s="192"/>
      <c r="R28" s="192"/>
      <c r="S28" s="192"/>
      <c r="T28" s="192"/>
    </row>
    <row r="29" spans="1:20" ht="13.5" customHeight="1" x14ac:dyDescent="0.2">
      <c r="A29" s="52"/>
      <c r="B29" s="53"/>
      <c r="C29" s="52"/>
      <c r="E29" s="52"/>
      <c r="G29" s="52"/>
      <c r="H29" s="59"/>
      <c r="I29" s="62"/>
      <c r="J29" s="59"/>
      <c r="K29" s="52"/>
      <c r="L29" s="59"/>
      <c r="M29" s="81"/>
      <c r="N29" s="202"/>
      <c r="O29" s="192"/>
      <c r="P29" s="192"/>
      <c r="Q29" s="192"/>
      <c r="R29" s="192"/>
      <c r="S29" s="192"/>
      <c r="T29" s="192"/>
    </row>
    <row r="30" spans="1:20" ht="13.5" customHeight="1" x14ac:dyDescent="0.2">
      <c r="A30" s="52"/>
      <c r="B30" s="53" t="s">
        <v>336</v>
      </c>
      <c r="C30" s="52"/>
      <c r="E30" s="52"/>
      <c r="G30" s="52"/>
      <c r="H30" s="59"/>
      <c r="I30" s="62"/>
      <c r="J30" s="59"/>
      <c r="K30" s="52"/>
      <c r="L30" s="59"/>
      <c r="M30" s="81">
        <f t="shared" si="0"/>
        <v>0</v>
      </c>
      <c r="N30" s="202"/>
      <c r="O30" s="192"/>
      <c r="P30" s="192"/>
      <c r="Q30" s="192"/>
      <c r="R30" s="192"/>
      <c r="S30" s="192"/>
      <c r="T30" s="192"/>
    </row>
    <row r="31" spans="1:20" ht="13.5" customHeight="1" x14ac:dyDescent="0.2">
      <c r="A31" s="52"/>
      <c r="B31" s="53" t="s">
        <v>337</v>
      </c>
      <c r="C31" s="52"/>
      <c r="E31" s="52"/>
      <c r="G31" s="52"/>
      <c r="H31" s="43"/>
      <c r="I31" s="62">
        <v>1769.54</v>
      </c>
      <c r="J31" s="59"/>
      <c r="K31" s="52"/>
      <c r="L31" s="59"/>
      <c r="M31" s="81">
        <f t="shared" si="0"/>
        <v>1769.54</v>
      </c>
      <c r="N31" s="125"/>
      <c r="O31" s="192"/>
      <c r="P31" s="192"/>
      <c r="Q31" s="192"/>
      <c r="R31" s="192"/>
      <c r="S31" s="192"/>
      <c r="T31" s="192"/>
    </row>
    <row r="32" spans="1:20" ht="13.5" customHeight="1" x14ac:dyDescent="0.2">
      <c r="A32" s="52"/>
      <c r="B32" s="53"/>
      <c r="C32" s="52"/>
      <c r="E32" s="52"/>
      <c r="G32" s="29"/>
      <c r="H32" s="52"/>
      <c r="I32" s="62"/>
      <c r="J32" s="59"/>
      <c r="K32" s="52"/>
      <c r="L32" s="59"/>
      <c r="M32" s="29"/>
      <c r="N32" s="125"/>
      <c r="O32" s="192"/>
      <c r="P32" s="192"/>
      <c r="Q32" s="192"/>
      <c r="R32" s="192"/>
      <c r="S32" s="192"/>
      <c r="T32" s="192"/>
    </row>
    <row r="33" spans="1:20" ht="13.5" customHeight="1" thickBot="1" x14ac:dyDescent="0.25">
      <c r="A33" s="52"/>
      <c r="B33" s="52"/>
      <c r="C33" s="52"/>
      <c r="E33" s="52"/>
      <c r="G33" s="29"/>
      <c r="H33" s="29"/>
      <c r="I33" s="73">
        <f>SUM(I21:I31)</f>
        <v>68812.439999999988</v>
      </c>
      <c r="J33" s="73">
        <f>SUM(J21:J31)</f>
        <v>0</v>
      </c>
      <c r="K33" s="73">
        <f>SUM(K25:K31)</f>
        <v>0</v>
      </c>
      <c r="L33" s="73">
        <f>SUM(L25:L31)</f>
        <v>0</v>
      </c>
      <c r="M33" s="108">
        <f>SUM(M21:M31)</f>
        <v>68812.439999999988</v>
      </c>
      <c r="N33" s="125"/>
      <c r="O33" s="192"/>
      <c r="P33" s="192"/>
      <c r="Q33" s="192"/>
      <c r="R33" s="192"/>
      <c r="S33" s="192"/>
      <c r="T33" s="192"/>
    </row>
    <row r="34" spans="1:20" ht="13.5" customHeight="1" x14ac:dyDescent="0.2">
      <c r="A34" s="52"/>
      <c r="B34" s="52"/>
      <c r="C34" s="52"/>
      <c r="E34" s="52"/>
      <c r="G34" s="29"/>
      <c r="H34" s="29"/>
      <c r="I34" s="62"/>
      <c r="J34" s="59"/>
      <c r="K34" s="52"/>
      <c r="L34" s="59"/>
      <c r="M34" s="29"/>
      <c r="N34" s="125"/>
      <c r="O34" s="192"/>
      <c r="P34" s="192"/>
      <c r="Q34" s="192"/>
      <c r="R34" s="192"/>
      <c r="S34" s="192"/>
      <c r="T34" s="192"/>
    </row>
    <row r="35" spans="1:20" ht="13.5" customHeight="1" x14ac:dyDescent="0.2">
      <c r="A35" s="29"/>
      <c r="B35" s="207" t="s">
        <v>340</v>
      </c>
      <c r="C35" s="29"/>
      <c r="D35" s="29"/>
      <c r="E35" s="29"/>
      <c r="F35" s="29"/>
      <c r="G35" s="29"/>
      <c r="H35" s="29"/>
      <c r="I35" s="81"/>
      <c r="J35" s="29"/>
      <c r="K35" s="29"/>
      <c r="L35" s="29"/>
      <c r="M35" s="29"/>
      <c r="N35" s="125"/>
      <c r="O35" s="192"/>
      <c r="P35" s="192"/>
      <c r="Q35" s="192"/>
      <c r="R35" s="192"/>
      <c r="S35" s="192"/>
      <c r="T35" s="192"/>
    </row>
    <row r="36" spans="1:20" x14ac:dyDescent="0.2">
      <c r="A36" s="52"/>
      <c r="B36" s="52"/>
      <c r="C36" s="52"/>
      <c r="E36" s="52"/>
      <c r="G36" s="52"/>
      <c r="I36" s="62"/>
      <c r="J36" s="59"/>
      <c r="K36" s="52"/>
      <c r="L36" s="59"/>
      <c r="M36" s="29"/>
      <c r="N36" s="125"/>
      <c r="O36" s="192"/>
      <c r="P36" s="192"/>
      <c r="Q36" s="192"/>
      <c r="R36" s="192"/>
      <c r="S36" s="192"/>
      <c r="T36" s="192"/>
    </row>
    <row r="37" spans="1:20" x14ac:dyDescent="0.2">
      <c r="A37" s="52"/>
      <c r="B37" s="53" t="s">
        <v>341</v>
      </c>
      <c r="C37" s="52"/>
      <c r="D37" s="283" t="s">
        <v>342</v>
      </c>
      <c r="E37" s="52"/>
      <c r="F37" s="226"/>
      <c r="G37" s="53"/>
      <c r="I37" s="62">
        <v>288722</v>
      </c>
      <c r="J37" s="81"/>
      <c r="K37" s="52"/>
      <c r="L37" s="59"/>
      <c r="M37" s="81">
        <f>I37+J37-K37+L37</f>
        <v>288722</v>
      </c>
      <c r="N37" s="125"/>
      <c r="O37" s="192"/>
      <c r="P37" s="192"/>
      <c r="Q37" s="192"/>
      <c r="R37" s="192"/>
      <c r="S37" s="192"/>
      <c r="T37" s="192"/>
    </row>
    <row r="38" spans="1:20" x14ac:dyDescent="0.2">
      <c r="A38" s="52"/>
      <c r="B38" s="53"/>
      <c r="C38" s="52"/>
      <c r="E38" s="52"/>
      <c r="F38" s="226"/>
      <c r="G38" s="52"/>
      <c r="I38" s="62"/>
      <c r="J38" s="62"/>
      <c r="K38" s="52"/>
      <c r="L38" s="59"/>
      <c r="M38" s="81"/>
      <c r="N38" s="125"/>
      <c r="O38" s="192"/>
      <c r="P38" s="192"/>
      <c r="Q38" s="192"/>
      <c r="R38" s="192"/>
      <c r="S38" s="192"/>
      <c r="T38" s="192"/>
    </row>
    <row r="39" spans="1:20" x14ac:dyDescent="0.2">
      <c r="A39" s="52"/>
      <c r="B39" s="53" t="s">
        <v>343</v>
      </c>
      <c r="C39" s="52"/>
      <c r="E39" s="52"/>
      <c r="F39" s="226"/>
      <c r="G39" s="52"/>
      <c r="H39" s="62">
        <v>2153.48</v>
      </c>
      <c r="J39" s="62"/>
      <c r="K39" s="62"/>
      <c r="L39" s="62"/>
      <c r="M39" s="81"/>
      <c r="N39" s="125"/>
      <c r="O39" s="192"/>
      <c r="P39" s="192"/>
      <c r="Q39" s="192"/>
      <c r="R39" s="192"/>
      <c r="S39" s="192"/>
      <c r="T39" s="192"/>
    </row>
    <row r="40" spans="1:20" x14ac:dyDescent="0.2">
      <c r="A40" s="29"/>
      <c r="B40" s="53" t="s">
        <v>344</v>
      </c>
      <c r="C40" s="29"/>
      <c r="D40" s="29"/>
      <c r="E40" s="29"/>
      <c r="F40" s="183"/>
      <c r="G40" s="29"/>
      <c r="H40" s="62">
        <v>870.8</v>
      </c>
      <c r="J40" s="62"/>
      <c r="K40" s="62"/>
      <c r="L40" s="62"/>
      <c r="M40" s="81"/>
      <c r="N40" s="125"/>
      <c r="O40" s="192"/>
      <c r="P40" s="192"/>
      <c r="Q40" s="192"/>
      <c r="R40" s="192"/>
      <c r="S40" s="192"/>
      <c r="T40" s="192"/>
    </row>
    <row r="41" spans="1:20" x14ac:dyDescent="0.2">
      <c r="A41" s="52"/>
      <c r="B41" s="53" t="s">
        <v>345</v>
      </c>
      <c r="C41" s="52"/>
      <c r="E41" s="52"/>
      <c r="F41" s="226"/>
      <c r="G41" s="52"/>
      <c r="H41" s="62">
        <v>1972.43</v>
      </c>
      <c r="J41" s="62"/>
      <c r="K41" s="62"/>
      <c r="L41" s="62"/>
      <c r="M41" s="81"/>
      <c r="N41" s="125"/>
      <c r="O41" s="192"/>
      <c r="P41" s="192"/>
      <c r="Q41" s="192"/>
      <c r="R41" s="192"/>
      <c r="S41" s="192"/>
      <c r="T41" s="192"/>
    </row>
    <row r="42" spans="1:20" x14ac:dyDescent="0.2">
      <c r="A42" s="52"/>
      <c r="B42" s="53" t="s">
        <v>346</v>
      </c>
      <c r="C42" s="52"/>
      <c r="E42" s="52"/>
      <c r="F42" s="226"/>
      <c r="G42" s="52"/>
      <c r="H42" s="62">
        <v>271.33</v>
      </c>
      <c r="J42" s="62"/>
      <c r="K42" s="62"/>
      <c r="L42" s="62"/>
      <c r="M42" s="81"/>
      <c r="N42" s="125"/>
      <c r="O42" s="192"/>
      <c r="P42" s="192"/>
      <c r="Q42" s="192"/>
      <c r="R42" s="192"/>
      <c r="S42" s="192"/>
      <c r="T42" s="192"/>
    </row>
    <row r="43" spans="1:20" x14ac:dyDescent="0.2">
      <c r="A43" s="52"/>
      <c r="B43" s="53" t="s">
        <v>347</v>
      </c>
      <c r="C43" s="52"/>
      <c r="E43" s="52"/>
      <c r="F43" s="226"/>
      <c r="G43" s="52"/>
      <c r="H43" s="62">
        <v>271.33</v>
      </c>
      <c r="J43" s="62"/>
      <c r="K43" s="62"/>
      <c r="L43" s="62"/>
      <c r="M43" s="81"/>
      <c r="N43" s="125"/>
      <c r="O43" s="192"/>
      <c r="P43" s="192"/>
      <c r="Q43" s="192"/>
      <c r="R43" s="192"/>
      <c r="S43" s="192"/>
      <c r="T43" s="192"/>
    </row>
    <row r="44" spans="1:20" x14ac:dyDescent="0.2">
      <c r="A44" s="52"/>
      <c r="B44" s="53" t="s">
        <v>348</v>
      </c>
      <c r="C44" s="52"/>
      <c r="E44" s="52"/>
      <c r="F44" s="226"/>
      <c r="G44" s="52"/>
      <c r="H44" s="62">
        <v>360</v>
      </c>
      <c r="J44" s="62"/>
      <c r="K44" s="62"/>
      <c r="L44" s="62"/>
      <c r="M44" s="81"/>
      <c r="N44" s="203"/>
      <c r="O44" s="192"/>
      <c r="P44" s="192"/>
      <c r="Q44" s="192"/>
      <c r="R44" s="192"/>
      <c r="S44" s="192"/>
      <c r="T44" s="192"/>
    </row>
    <row r="45" spans="1:20" x14ac:dyDescent="0.2">
      <c r="A45" s="52"/>
      <c r="B45" s="53"/>
      <c r="C45" s="52"/>
      <c r="E45" s="52"/>
      <c r="F45" s="226"/>
      <c r="G45" s="52"/>
      <c r="H45" s="43"/>
      <c r="I45" s="62">
        <v>5899.37</v>
      </c>
      <c r="J45" s="62"/>
      <c r="K45" s="62">
        <v>5899</v>
      </c>
      <c r="L45" s="62"/>
      <c r="M45" s="81">
        <f t="shared" ref="M45:M57" si="1">I45+J45-K45+L45</f>
        <v>0.36999999999989086</v>
      </c>
      <c r="N45" s="125"/>
      <c r="O45" s="192"/>
      <c r="P45" s="192"/>
      <c r="Q45" s="192"/>
      <c r="R45" s="192"/>
      <c r="S45" s="192"/>
      <c r="T45" s="192"/>
    </row>
    <row r="46" spans="1:20" x14ac:dyDescent="0.2">
      <c r="A46" s="52"/>
      <c r="B46" s="53"/>
      <c r="C46" s="52"/>
      <c r="E46" s="52"/>
      <c r="F46" s="226"/>
      <c r="G46" s="52"/>
      <c r="I46" s="62"/>
      <c r="J46" s="59"/>
      <c r="K46" s="52"/>
      <c r="L46" s="59"/>
      <c r="M46" s="81"/>
      <c r="N46" s="125"/>
      <c r="O46" s="192"/>
      <c r="P46" s="192"/>
      <c r="Q46" s="192"/>
      <c r="R46" s="192"/>
      <c r="S46" s="192"/>
      <c r="T46" s="192"/>
    </row>
    <row r="47" spans="1:20" x14ac:dyDescent="0.2">
      <c r="A47" s="52"/>
      <c r="B47" s="53" t="s">
        <v>365</v>
      </c>
      <c r="C47" s="52"/>
      <c r="E47" s="52"/>
      <c r="F47" s="226"/>
      <c r="G47" s="52"/>
      <c r="I47" s="62">
        <v>15500</v>
      </c>
      <c r="J47" s="59"/>
      <c r="K47" s="52"/>
      <c r="L47" s="59"/>
      <c r="M47" s="81">
        <f t="shared" si="1"/>
        <v>15500</v>
      </c>
      <c r="N47" s="125"/>
      <c r="O47" s="192"/>
      <c r="P47" s="192"/>
      <c r="Q47" s="192"/>
      <c r="R47" s="192"/>
      <c r="S47" s="192"/>
      <c r="T47" s="192"/>
    </row>
    <row r="48" spans="1:20" x14ac:dyDescent="0.2">
      <c r="A48" s="52"/>
      <c r="B48" s="53"/>
      <c r="C48" s="52"/>
      <c r="E48" s="52"/>
      <c r="F48" s="226"/>
      <c r="G48" s="52"/>
      <c r="I48" s="62"/>
      <c r="J48" s="59"/>
      <c r="K48" s="52"/>
      <c r="L48" s="59"/>
      <c r="M48" s="81">
        <f t="shared" si="1"/>
        <v>0</v>
      </c>
      <c r="N48" s="203"/>
      <c r="O48" s="192"/>
      <c r="P48" s="192"/>
      <c r="Q48" s="192"/>
      <c r="R48" s="192"/>
      <c r="S48" s="192"/>
      <c r="T48" s="192"/>
    </row>
    <row r="49" spans="1:20" x14ac:dyDescent="0.2">
      <c r="A49" s="52"/>
      <c r="B49" s="53" t="s">
        <v>368</v>
      </c>
      <c r="C49" s="52"/>
      <c r="E49" s="52"/>
      <c r="F49" s="226"/>
      <c r="G49" s="52"/>
      <c r="I49" s="62"/>
      <c r="J49" s="81">
        <v>104022.5</v>
      </c>
      <c r="K49" s="52"/>
      <c r="L49" s="59"/>
      <c r="M49" s="81">
        <f t="shared" si="1"/>
        <v>104022.5</v>
      </c>
      <c r="N49" s="125"/>
      <c r="O49" s="192"/>
      <c r="P49" s="192"/>
      <c r="Q49" s="192"/>
      <c r="R49" s="192"/>
      <c r="S49" s="192"/>
      <c r="T49" s="192"/>
    </row>
    <row r="50" spans="1:20" x14ac:dyDescent="0.2">
      <c r="A50" s="52"/>
      <c r="B50" s="53"/>
      <c r="C50" s="52"/>
      <c r="E50" s="52"/>
      <c r="F50" s="226"/>
      <c r="G50" s="52"/>
      <c r="H50" s="62"/>
      <c r="I50" s="62"/>
      <c r="J50" s="81"/>
      <c r="K50" s="52"/>
      <c r="L50" s="59"/>
      <c r="M50" s="81">
        <f t="shared" si="1"/>
        <v>0</v>
      </c>
      <c r="N50" s="125"/>
      <c r="O50" s="192"/>
      <c r="P50" s="192"/>
      <c r="Q50" s="192"/>
      <c r="R50" s="192"/>
      <c r="S50" s="192"/>
      <c r="T50" s="192"/>
    </row>
    <row r="51" spans="1:20" x14ac:dyDescent="0.2">
      <c r="A51" s="52"/>
      <c r="B51" s="113" t="s">
        <v>369</v>
      </c>
      <c r="C51" s="52"/>
      <c r="E51" s="52"/>
      <c r="F51" s="226"/>
      <c r="G51" s="52"/>
      <c r="H51" s="66"/>
      <c r="I51" s="62"/>
      <c r="J51" s="81">
        <v>64658.57</v>
      </c>
      <c r="K51" s="52"/>
      <c r="L51" s="59"/>
      <c r="M51" s="81">
        <f t="shared" si="1"/>
        <v>64658.57</v>
      </c>
      <c r="N51" s="125"/>
      <c r="O51" s="192"/>
      <c r="P51" s="192"/>
      <c r="Q51" s="192"/>
      <c r="R51" s="192"/>
      <c r="S51" s="192"/>
      <c r="T51" s="192"/>
    </row>
    <row r="52" spans="1:20" x14ac:dyDescent="0.2">
      <c r="A52" s="52"/>
      <c r="B52" s="67"/>
      <c r="C52" s="52"/>
      <c r="E52" s="52"/>
      <c r="G52" s="52"/>
      <c r="H52" s="66"/>
      <c r="I52" s="62"/>
      <c r="J52" s="81"/>
      <c r="K52" s="52"/>
      <c r="L52" s="59"/>
      <c r="M52" s="81">
        <f t="shared" si="1"/>
        <v>0</v>
      </c>
      <c r="N52" s="125"/>
      <c r="O52" s="192"/>
      <c r="P52" s="192"/>
      <c r="Q52" s="192"/>
      <c r="R52" s="192"/>
      <c r="S52" s="192"/>
      <c r="T52" s="192"/>
    </row>
    <row r="53" spans="1:20" x14ac:dyDescent="0.2">
      <c r="A53" s="52"/>
      <c r="B53" s="297" t="s">
        <v>370</v>
      </c>
      <c r="C53" s="52"/>
      <c r="E53" s="52"/>
      <c r="G53" s="52"/>
      <c r="H53" s="66"/>
      <c r="I53" s="62"/>
      <c r="J53" s="59"/>
      <c r="K53" s="52"/>
      <c r="L53" s="59"/>
      <c r="M53" s="81">
        <f t="shared" si="1"/>
        <v>0</v>
      </c>
      <c r="N53" s="125"/>
      <c r="O53" s="192"/>
      <c r="P53" s="192"/>
      <c r="Q53" s="192"/>
      <c r="R53" s="192"/>
      <c r="S53" s="192"/>
      <c r="T53" s="192"/>
    </row>
    <row r="54" spans="1:20" x14ac:dyDescent="0.2">
      <c r="A54" s="52"/>
      <c r="C54" s="52"/>
      <c r="E54" s="52"/>
      <c r="G54" s="52"/>
      <c r="I54" s="62"/>
      <c r="J54" s="59"/>
      <c r="K54" s="52"/>
      <c r="L54" s="59"/>
      <c r="M54" s="81">
        <f t="shared" si="1"/>
        <v>0</v>
      </c>
      <c r="N54" s="125"/>
      <c r="O54" s="192"/>
      <c r="P54" s="192"/>
      <c r="Q54" s="192"/>
      <c r="R54" s="192"/>
      <c r="S54" s="192"/>
      <c r="T54" s="192"/>
    </row>
    <row r="55" spans="1:20" x14ac:dyDescent="0.2">
      <c r="A55" s="52"/>
      <c r="B55" s="53" t="s">
        <v>371</v>
      </c>
      <c r="C55" s="52"/>
      <c r="D55" s="16" t="s">
        <v>372</v>
      </c>
      <c r="E55" s="52"/>
      <c r="G55" s="90" t="s">
        <v>373</v>
      </c>
      <c r="H55" s="72"/>
      <c r="I55" s="62"/>
      <c r="J55" s="81">
        <v>19936</v>
      </c>
      <c r="K55" s="52"/>
      <c r="L55" s="59"/>
      <c r="M55" s="81">
        <f t="shared" si="1"/>
        <v>19936</v>
      </c>
      <c r="N55" s="125"/>
      <c r="O55" s="192"/>
      <c r="P55" s="192"/>
      <c r="Q55" s="192"/>
      <c r="R55" s="192"/>
      <c r="S55" s="192"/>
      <c r="T55" s="192"/>
    </row>
    <row r="56" spans="1:20" x14ac:dyDescent="0.2">
      <c r="A56" s="52"/>
      <c r="B56" s="53"/>
      <c r="C56" s="52"/>
      <c r="D56" s="16"/>
      <c r="E56" s="52"/>
      <c r="G56" s="90"/>
      <c r="H56" s="66"/>
      <c r="I56" s="62"/>
      <c r="J56" s="66"/>
      <c r="K56" s="52"/>
      <c r="L56" s="59"/>
      <c r="M56" s="81">
        <f t="shared" si="1"/>
        <v>0</v>
      </c>
      <c r="N56" s="125"/>
      <c r="O56" s="192"/>
      <c r="P56" s="192"/>
      <c r="Q56" s="192"/>
      <c r="R56" s="192"/>
      <c r="S56" s="192"/>
      <c r="T56" s="192"/>
    </row>
    <row r="57" spans="1:20" x14ac:dyDescent="0.2">
      <c r="A57" s="52"/>
      <c r="B57" s="53" t="s">
        <v>374</v>
      </c>
      <c r="C57" s="52"/>
      <c r="E57" s="52"/>
      <c r="G57" s="52"/>
      <c r="H57" s="59"/>
      <c r="I57" s="62"/>
      <c r="J57" s="59">
        <v>24500</v>
      </c>
      <c r="K57" s="52"/>
      <c r="L57" s="59"/>
      <c r="M57" s="81">
        <f t="shared" si="1"/>
        <v>24500</v>
      </c>
      <c r="N57" s="125"/>
      <c r="O57" s="192"/>
      <c r="P57" s="192"/>
      <c r="Q57" s="192"/>
      <c r="R57" s="192"/>
      <c r="S57" s="192"/>
      <c r="T57" s="192"/>
    </row>
    <row r="58" spans="1:20" x14ac:dyDescent="0.2">
      <c r="A58" s="52"/>
      <c r="B58" s="52"/>
      <c r="C58" s="52"/>
      <c r="E58" s="52"/>
      <c r="G58" s="52"/>
      <c r="H58" s="59"/>
      <c r="I58" s="62"/>
      <c r="J58" s="59"/>
      <c r="K58" s="52"/>
      <c r="L58" s="59"/>
      <c r="M58" s="29"/>
      <c r="N58" s="125"/>
      <c r="O58" s="192"/>
      <c r="P58" s="192"/>
      <c r="Q58" s="192"/>
      <c r="R58" s="192"/>
      <c r="S58" s="192"/>
      <c r="T58" s="192"/>
    </row>
    <row r="59" spans="1:20" ht="13.5" thickBot="1" x14ac:dyDescent="0.25">
      <c r="A59" s="52"/>
      <c r="B59" s="52"/>
      <c r="C59" s="52"/>
      <c r="E59" s="52"/>
      <c r="G59" s="29"/>
      <c r="H59" s="52"/>
      <c r="I59" s="73">
        <f>SUM(I36:I58)</f>
        <v>310121.37</v>
      </c>
      <c r="J59" s="73">
        <f t="shared" ref="J59:M59" si="2">SUM(J36:J58)</f>
        <v>213117.07</v>
      </c>
      <c r="K59" s="73">
        <f t="shared" si="2"/>
        <v>5899</v>
      </c>
      <c r="L59" s="73">
        <f t="shared" si="2"/>
        <v>0</v>
      </c>
      <c r="M59" s="73">
        <f t="shared" si="2"/>
        <v>517339.44</v>
      </c>
      <c r="N59" s="125"/>
      <c r="O59" s="192"/>
      <c r="P59" s="192"/>
      <c r="Q59" s="192"/>
      <c r="R59" s="192"/>
      <c r="S59" s="192"/>
      <c r="T59" s="192"/>
    </row>
    <row r="60" spans="1:20" x14ac:dyDescent="0.2">
      <c r="A60" s="43"/>
      <c r="B60" s="43"/>
      <c r="C60" s="43"/>
      <c r="D60" s="17"/>
      <c r="E60" s="43"/>
      <c r="F60" s="17"/>
      <c r="G60" s="43"/>
      <c r="H60" s="17"/>
      <c r="I60" s="72"/>
      <c r="J60" s="17"/>
      <c r="K60" s="43"/>
      <c r="L60" s="17"/>
      <c r="M60" s="39"/>
      <c r="N60" s="125"/>
      <c r="O60" s="192"/>
      <c r="P60" s="192"/>
      <c r="Q60" s="192"/>
      <c r="R60" s="192"/>
      <c r="S60" s="192"/>
      <c r="T60" s="192"/>
    </row>
    <row r="61" spans="1:20" x14ac:dyDescent="0.2">
      <c r="A61" s="52"/>
      <c r="B61" s="30"/>
      <c r="C61" s="30"/>
      <c r="E61" s="52"/>
      <c r="G61" s="52"/>
      <c r="I61" s="62"/>
      <c r="K61" s="52"/>
      <c r="M61" s="29"/>
      <c r="N61" s="201"/>
      <c r="O61" s="192"/>
      <c r="P61" s="192"/>
      <c r="Q61" s="192"/>
      <c r="R61" s="192"/>
      <c r="S61" s="192"/>
      <c r="T61" s="192"/>
    </row>
    <row r="62" spans="1:20" s="59" customFormat="1" x14ac:dyDescent="0.2">
      <c r="A62" s="52"/>
      <c r="C62" s="52"/>
      <c r="E62" s="52"/>
      <c r="G62" s="52"/>
      <c r="I62" s="62"/>
      <c r="K62" s="52"/>
      <c r="M62" s="29"/>
      <c r="N62" s="125"/>
      <c r="O62" s="192"/>
      <c r="P62" s="192"/>
      <c r="Q62" s="192"/>
      <c r="R62" s="192"/>
      <c r="S62" s="192"/>
      <c r="T62" s="192"/>
    </row>
    <row r="63" spans="1:20" s="59" customFormat="1" x14ac:dyDescent="0.2">
      <c r="A63" s="52"/>
      <c r="C63" s="52"/>
      <c r="E63" s="52"/>
      <c r="G63" s="52"/>
      <c r="I63" s="62"/>
      <c r="K63" s="52"/>
      <c r="M63" s="29"/>
      <c r="N63" s="125"/>
      <c r="O63" s="192"/>
      <c r="P63" s="192"/>
      <c r="Q63" s="192"/>
      <c r="R63" s="192"/>
      <c r="S63" s="192"/>
      <c r="T63" s="192"/>
    </row>
    <row r="64" spans="1:20" s="59" customFormat="1" ht="13.5" thickBot="1" x14ac:dyDescent="0.25">
      <c r="A64" s="52"/>
      <c r="C64" s="52"/>
      <c r="E64" s="52"/>
      <c r="G64" s="52"/>
      <c r="I64" s="284">
        <f>I59+I33</f>
        <v>378933.81</v>
      </c>
      <c r="J64" s="284">
        <f t="shared" ref="J64:M64" si="3">J59+J33</f>
        <v>213117.07</v>
      </c>
      <c r="K64" s="284">
        <f t="shared" si="3"/>
        <v>5899</v>
      </c>
      <c r="L64" s="284">
        <f t="shared" si="3"/>
        <v>0</v>
      </c>
      <c r="M64" s="284">
        <f t="shared" si="3"/>
        <v>586151.88</v>
      </c>
      <c r="N64" s="125"/>
      <c r="O64" s="192"/>
      <c r="P64" s="192"/>
      <c r="Q64" s="192"/>
      <c r="R64" s="192"/>
      <c r="S64" s="192"/>
      <c r="T64" s="192"/>
    </row>
    <row r="65" spans="1:20" s="59" customFormat="1" ht="13.5" thickTop="1" x14ac:dyDescent="0.2">
      <c r="A65" s="52"/>
      <c r="C65" s="52"/>
      <c r="E65" s="52"/>
      <c r="G65" s="52"/>
      <c r="I65" s="62"/>
      <c r="K65" s="52"/>
      <c r="M65" s="29"/>
      <c r="N65" s="125"/>
      <c r="O65" s="192"/>
      <c r="P65" s="192"/>
      <c r="Q65" s="192"/>
      <c r="R65" s="192"/>
      <c r="S65" s="192"/>
      <c r="T65" s="192"/>
    </row>
    <row r="66" spans="1:20" s="59" customFormat="1" x14ac:dyDescent="0.2">
      <c r="A66" s="52"/>
      <c r="C66" s="52"/>
      <c r="E66" s="52"/>
      <c r="G66" s="52"/>
      <c r="I66" s="62"/>
      <c r="K66" s="52"/>
      <c r="M66" s="29"/>
      <c r="N66" s="125"/>
      <c r="O66" s="192"/>
      <c r="P66" s="192"/>
      <c r="Q66" s="192"/>
      <c r="R66" s="192"/>
      <c r="S66" s="192"/>
      <c r="T66" s="192"/>
    </row>
    <row r="67" spans="1:20" s="59" customFormat="1" x14ac:dyDescent="0.2">
      <c r="A67" s="52"/>
      <c r="C67" s="52"/>
      <c r="E67" s="52"/>
      <c r="G67" s="52"/>
      <c r="I67" s="62"/>
      <c r="K67" s="52"/>
      <c r="M67" s="29"/>
      <c r="N67" s="125"/>
      <c r="O67" s="124"/>
      <c r="P67" s="192"/>
      <c r="Q67" s="124"/>
      <c r="R67" s="124"/>
      <c r="S67" s="124"/>
      <c r="T67" s="124"/>
    </row>
    <row r="68" spans="1:20" s="59" customFormat="1" x14ac:dyDescent="0.2">
      <c r="A68" s="52"/>
      <c r="C68" s="52"/>
      <c r="E68" s="52"/>
      <c r="G68" s="52"/>
      <c r="I68" s="62"/>
      <c r="K68" s="52"/>
      <c r="M68" s="29"/>
      <c r="N68" s="125"/>
      <c r="O68" s="124"/>
      <c r="P68" s="124"/>
      <c r="Q68" s="124"/>
      <c r="R68" s="124"/>
      <c r="S68" s="124"/>
      <c r="T68" s="124"/>
    </row>
    <row r="69" spans="1:20" s="59" customFormat="1" x14ac:dyDescent="0.2">
      <c r="A69" s="52"/>
      <c r="C69" s="52"/>
      <c r="E69" s="52"/>
      <c r="G69" s="52"/>
      <c r="I69" s="62"/>
      <c r="K69" s="52"/>
      <c r="M69" s="29"/>
      <c r="N69" s="125"/>
      <c r="O69" s="124"/>
      <c r="P69" s="124"/>
      <c r="Q69" s="124"/>
      <c r="R69" s="124"/>
      <c r="S69" s="124"/>
      <c r="T69" s="124"/>
    </row>
    <row r="70" spans="1:20" s="59" customFormat="1" x14ac:dyDescent="0.2">
      <c r="A70" s="43"/>
      <c r="B70" s="39"/>
      <c r="C70" s="43"/>
      <c r="D70" s="17"/>
      <c r="E70" s="43"/>
      <c r="F70" s="17"/>
      <c r="G70" s="43"/>
      <c r="H70" s="17"/>
      <c r="I70" s="43"/>
      <c r="J70" s="17"/>
      <c r="K70" s="43"/>
      <c r="L70" s="17"/>
      <c r="M70" s="39"/>
      <c r="N70" s="125"/>
      <c r="O70" s="124"/>
      <c r="P70" s="124"/>
      <c r="Q70" s="124"/>
      <c r="R70" s="124"/>
      <c r="S70" s="124"/>
      <c r="T70" s="124"/>
    </row>
    <row r="71" spans="1:20" s="59" customFormat="1" x14ac:dyDescent="0.2"/>
    <row r="72" spans="1:20" s="59" customFormat="1" x14ac:dyDescent="0.2"/>
    <row r="73" spans="1:20" s="59" customFormat="1" x14ac:dyDescent="0.2"/>
    <row r="74" spans="1:20" s="59" customFormat="1" x14ac:dyDescent="0.2">
      <c r="I74" s="66"/>
    </row>
    <row r="75" spans="1:20" s="59" customFormat="1" x14ac:dyDescent="0.2"/>
    <row r="76" spans="1:20" s="59" customFormat="1" x14ac:dyDescent="0.2"/>
    <row r="77" spans="1:20" s="59" customFormat="1" x14ac:dyDescent="0.2"/>
    <row r="78" spans="1:20" s="59" customFormat="1" x14ac:dyDescent="0.2"/>
    <row r="79" spans="1:20" s="59" customFormat="1" x14ac:dyDescent="0.2"/>
    <row r="80" spans="1:2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  <row r="107" s="59" customFormat="1" x14ac:dyDescent="0.2"/>
    <row r="108" s="59" customFormat="1" x14ac:dyDescent="0.2"/>
    <row r="109" s="59" customFormat="1" x14ac:dyDescent="0.2"/>
    <row r="110" s="59" customFormat="1" x14ac:dyDescent="0.2"/>
    <row r="111" s="59" customFormat="1" x14ac:dyDescent="0.2"/>
    <row r="112" s="59" customFormat="1" x14ac:dyDescent="0.2"/>
    <row r="113" s="59" customFormat="1" x14ac:dyDescent="0.2"/>
    <row r="114" s="59" customFormat="1" x14ac:dyDescent="0.2"/>
    <row r="115" s="59" customFormat="1" x14ac:dyDescent="0.2"/>
    <row r="116" s="59" customFormat="1" x14ac:dyDescent="0.2"/>
    <row r="117" s="59" customFormat="1" x14ac:dyDescent="0.2"/>
    <row r="118" s="59" customFormat="1" x14ac:dyDescent="0.2"/>
    <row r="119" s="59" customFormat="1" x14ac:dyDescent="0.2"/>
    <row r="120" s="59" customFormat="1" x14ac:dyDescent="0.2"/>
    <row r="121" s="59" customFormat="1" x14ac:dyDescent="0.2"/>
    <row r="122" s="59" customFormat="1" x14ac:dyDescent="0.2"/>
    <row r="123" s="59" customFormat="1" x14ac:dyDescent="0.2"/>
    <row r="124" s="59" customFormat="1" x14ac:dyDescent="0.2"/>
    <row r="125" s="59" customFormat="1" x14ac:dyDescent="0.2"/>
    <row r="126" s="59" customFormat="1" x14ac:dyDescent="0.2"/>
    <row r="127" s="59" customFormat="1" x14ac:dyDescent="0.2"/>
    <row r="128" s="59" customFormat="1" x14ac:dyDescent="0.2"/>
    <row r="129" spans="1:6" s="59" customFormat="1" x14ac:dyDescent="0.2"/>
    <row r="130" spans="1:6" s="59" customFormat="1" x14ac:dyDescent="0.2"/>
    <row r="131" spans="1:6" x14ac:dyDescent="0.2">
      <c r="A131" s="59"/>
      <c r="B131" s="59"/>
      <c r="C131" s="59"/>
      <c r="D131" s="59"/>
      <c r="E131" s="59"/>
      <c r="F131" s="59"/>
    </row>
    <row r="132" spans="1:6" x14ac:dyDescent="0.2">
      <c r="A132" s="59"/>
      <c r="B132" s="59"/>
      <c r="C132" s="59"/>
      <c r="D132" s="59"/>
      <c r="E132" s="59"/>
      <c r="F132" s="59"/>
    </row>
    <row r="133" spans="1:6" x14ac:dyDescent="0.2">
      <c r="A133" s="59"/>
      <c r="B133" s="59"/>
      <c r="C133" s="59"/>
      <c r="D133" s="59"/>
      <c r="E133" s="59"/>
      <c r="F133" s="59"/>
    </row>
    <row r="134" spans="1:6" x14ac:dyDescent="0.2">
      <c r="A134" s="59"/>
      <c r="B134" s="59"/>
      <c r="C134" s="59"/>
      <c r="D134" s="59"/>
      <c r="E134" s="59"/>
      <c r="F134" s="59"/>
    </row>
    <row r="135" spans="1:6" x14ac:dyDescent="0.2">
      <c r="A135" s="59"/>
      <c r="B135" s="59"/>
      <c r="C135" s="59"/>
      <c r="D135" s="59"/>
      <c r="E135" s="59"/>
      <c r="F135" s="59"/>
    </row>
    <row r="136" spans="1:6" x14ac:dyDescent="0.2">
      <c r="A136" s="59"/>
      <c r="B136" s="59"/>
      <c r="C136" s="59"/>
      <c r="D136" s="59"/>
      <c r="E136" s="59"/>
      <c r="F136" s="59"/>
    </row>
    <row r="137" spans="1:6" x14ac:dyDescent="0.2">
      <c r="A137" s="59"/>
      <c r="B137" s="59"/>
      <c r="C137" s="59"/>
      <c r="D137" s="59"/>
      <c r="E137" s="59"/>
      <c r="F137" s="59"/>
    </row>
    <row r="138" spans="1:6" x14ac:dyDescent="0.2">
      <c r="A138" s="59"/>
      <c r="B138" s="59"/>
      <c r="C138" s="59"/>
      <c r="D138" s="59"/>
      <c r="E138" s="59"/>
      <c r="F138" s="59"/>
    </row>
    <row r="139" spans="1:6" x14ac:dyDescent="0.2">
      <c r="A139" s="59"/>
      <c r="B139" s="59"/>
      <c r="C139" s="59"/>
      <c r="D139" s="59"/>
      <c r="E139" s="59"/>
      <c r="F139" s="59"/>
    </row>
    <row r="140" spans="1:6" x14ac:dyDescent="0.2">
      <c r="A140" s="59"/>
      <c r="B140" s="59"/>
      <c r="C140" s="59"/>
      <c r="D140" s="59"/>
      <c r="E140" s="59"/>
      <c r="F140" s="59"/>
    </row>
    <row r="141" spans="1:6" x14ac:dyDescent="0.2">
      <c r="A141" s="59"/>
      <c r="B141" s="59"/>
      <c r="C141" s="59"/>
      <c r="D141" s="59"/>
      <c r="E141" s="59"/>
      <c r="F141" s="59"/>
    </row>
    <row r="142" spans="1:6" x14ac:dyDescent="0.2">
      <c r="A142" s="59"/>
      <c r="B142" s="59"/>
      <c r="C142" s="59"/>
      <c r="D142" s="59"/>
      <c r="E142" s="59"/>
      <c r="F142" s="59"/>
    </row>
    <row r="143" spans="1:6" x14ac:dyDescent="0.2">
      <c r="A143" s="59"/>
      <c r="B143" s="59"/>
      <c r="C143" s="59"/>
      <c r="D143" s="59"/>
      <c r="E143" s="59"/>
      <c r="F143" s="59"/>
    </row>
    <row r="144" spans="1:6" x14ac:dyDescent="0.2">
      <c r="A144" s="59"/>
      <c r="B144" s="59"/>
      <c r="C144" s="59"/>
      <c r="D144" s="59"/>
      <c r="E144" s="59"/>
      <c r="F144" s="59"/>
    </row>
    <row r="145" spans="1:6" x14ac:dyDescent="0.2">
      <c r="A145" s="59"/>
      <c r="B145" s="59"/>
      <c r="C145" s="59"/>
      <c r="D145" s="59"/>
      <c r="E145" s="59"/>
      <c r="F145" s="59"/>
    </row>
    <row r="146" spans="1:6" x14ac:dyDescent="0.2">
      <c r="A146" s="59"/>
      <c r="B146" s="59"/>
      <c r="C146" s="59"/>
      <c r="D146" s="59"/>
      <c r="E146" s="59"/>
      <c r="F146" s="59"/>
    </row>
    <row r="147" spans="1:6" x14ac:dyDescent="0.2">
      <c r="A147" s="59"/>
      <c r="B147" s="59"/>
      <c r="C147" s="59"/>
      <c r="D147" s="59"/>
      <c r="E147" s="59"/>
      <c r="F147" s="59"/>
    </row>
    <row r="148" spans="1:6" x14ac:dyDescent="0.2">
      <c r="A148" s="59"/>
      <c r="B148" s="59"/>
      <c r="C148" s="59"/>
      <c r="D148" s="59"/>
      <c r="E148" s="59"/>
      <c r="F148" s="59"/>
    </row>
    <row r="149" spans="1:6" x14ac:dyDescent="0.2">
      <c r="A149" s="59"/>
      <c r="B149" s="59"/>
      <c r="C149" s="59"/>
      <c r="D149" s="59"/>
      <c r="E149" s="59"/>
      <c r="F149" s="59"/>
    </row>
    <row r="150" spans="1:6" x14ac:dyDescent="0.2">
      <c r="A150" s="59"/>
      <c r="B150" s="59"/>
      <c r="C150" s="59"/>
      <c r="D150" s="59"/>
      <c r="E150" s="59"/>
      <c r="F150" s="59"/>
    </row>
    <row r="151" spans="1:6" x14ac:dyDescent="0.2">
      <c r="A151" s="59"/>
      <c r="B151" s="59"/>
      <c r="C151" s="59"/>
      <c r="D151" s="59"/>
      <c r="E151" s="59"/>
      <c r="F151" s="59"/>
    </row>
    <row r="152" spans="1:6" x14ac:dyDescent="0.2">
      <c r="A152" s="59"/>
      <c r="B152" s="59"/>
      <c r="C152" s="59"/>
      <c r="D152" s="59"/>
      <c r="E152" s="59"/>
      <c r="F152" s="59"/>
    </row>
    <row r="153" spans="1:6" x14ac:dyDescent="0.2">
      <c r="A153" s="59"/>
      <c r="B153" s="59"/>
      <c r="C153" s="59"/>
      <c r="D153" s="59"/>
      <c r="E153" s="59"/>
      <c r="F153" s="59"/>
    </row>
    <row r="154" spans="1:6" x14ac:dyDescent="0.2">
      <c r="A154" s="59"/>
      <c r="B154" s="59"/>
      <c r="C154" s="59"/>
      <c r="D154" s="59"/>
      <c r="E154" s="59"/>
      <c r="F154" s="59"/>
    </row>
    <row r="155" spans="1:6" x14ac:dyDescent="0.2">
      <c r="A155" s="59"/>
      <c r="B155" s="59"/>
      <c r="C155" s="59"/>
      <c r="D155" s="59"/>
      <c r="E155" s="59"/>
      <c r="F155" s="59"/>
    </row>
    <row r="156" spans="1:6" x14ac:dyDescent="0.2">
      <c r="A156" s="59"/>
      <c r="B156" s="59"/>
      <c r="C156" s="59"/>
      <c r="D156" s="59"/>
      <c r="E156" s="59"/>
      <c r="F156" s="59"/>
    </row>
    <row r="157" spans="1:6" x14ac:dyDescent="0.2">
      <c r="A157" s="59"/>
      <c r="B157" s="59"/>
      <c r="C157" s="59"/>
      <c r="D157" s="59"/>
      <c r="E157" s="59"/>
      <c r="F157" s="59"/>
    </row>
    <row r="158" spans="1:6" x14ac:dyDescent="0.2">
      <c r="A158" s="59"/>
      <c r="B158" s="59"/>
      <c r="C158" s="59"/>
      <c r="D158" s="59"/>
      <c r="E158" s="59"/>
      <c r="F158" s="59"/>
    </row>
    <row r="159" spans="1:6" x14ac:dyDescent="0.2">
      <c r="A159" s="59"/>
      <c r="B159" s="59"/>
      <c r="C159" s="59"/>
      <c r="D159" s="59"/>
      <c r="E159" s="59"/>
      <c r="F159" s="59"/>
    </row>
    <row r="160" spans="1:6" x14ac:dyDescent="0.2">
      <c r="A160" s="59"/>
      <c r="B160" s="59"/>
      <c r="C160" s="59"/>
      <c r="D160" s="59"/>
      <c r="E160" s="59"/>
      <c r="F160" s="59"/>
    </row>
    <row r="161" spans="1:6" x14ac:dyDescent="0.2">
      <c r="A161" s="59"/>
      <c r="B161" s="59"/>
      <c r="C161" s="59"/>
      <c r="D161" s="59"/>
      <c r="E161" s="59"/>
      <c r="F161" s="59"/>
    </row>
    <row r="162" spans="1:6" x14ac:dyDescent="0.2">
      <c r="A162" s="59"/>
      <c r="B162" s="59"/>
      <c r="C162" s="59"/>
      <c r="D162" s="59"/>
      <c r="E162" s="59"/>
      <c r="F162" s="59"/>
    </row>
    <row r="163" spans="1:6" x14ac:dyDescent="0.2">
      <c r="A163" s="59"/>
      <c r="B163" s="59"/>
      <c r="C163" s="59"/>
      <c r="D163" s="59"/>
      <c r="E163" s="59"/>
      <c r="F163" s="59"/>
    </row>
    <row r="164" spans="1:6" x14ac:dyDescent="0.2">
      <c r="A164" s="59"/>
      <c r="B164" s="59"/>
      <c r="C164" s="59"/>
      <c r="D164" s="59"/>
      <c r="E164" s="59"/>
      <c r="F164" s="59"/>
    </row>
    <row r="165" spans="1:6" x14ac:dyDescent="0.2">
      <c r="A165" s="59"/>
      <c r="B165" s="59"/>
      <c r="C165" s="59"/>
      <c r="D165" s="59"/>
      <c r="E165" s="59"/>
      <c r="F165" s="59"/>
    </row>
    <row r="166" spans="1:6" x14ac:dyDescent="0.2">
      <c r="A166" s="59"/>
      <c r="B166" s="59"/>
      <c r="C166" s="59"/>
      <c r="D166" s="59"/>
      <c r="E166" s="59"/>
      <c r="F166" s="59"/>
    </row>
    <row r="167" spans="1:6" x14ac:dyDescent="0.2">
      <c r="A167" s="59"/>
      <c r="B167" s="59"/>
      <c r="C167" s="59"/>
      <c r="D167" s="59"/>
      <c r="E167" s="59"/>
      <c r="F167" s="59"/>
    </row>
    <row r="168" spans="1:6" x14ac:dyDescent="0.2">
      <c r="A168" s="59"/>
      <c r="B168" s="59"/>
      <c r="C168" s="59"/>
      <c r="D168" s="59"/>
      <c r="E168" s="59"/>
      <c r="F168" s="59"/>
    </row>
    <row r="169" spans="1:6" x14ac:dyDescent="0.2">
      <c r="A169" s="59"/>
      <c r="B169" s="59"/>
      <c r="C169" s="59"/>
      <c r="D169" s="59"/>
      <c r="E169" s="59"/>
      <c r="F169" s="59"/>
    </row>
    <row r="170" spans="1:6" x14ac:dyDescent="0.2">
      <c r="A170" s="59"/>
      <c r="B170" s="59"/>
      <c r="C170" s="59"/>
      <c r="D170" s="59"/>
      <c r="E170" s="59"/>
      <c r="F170" s="59"/>
    </row>
    <row r="171" spans="1:6" x14ac:dyDescent="0.2">
      <c r="A171" s="59"/>
      <c r="B171" s="59"/>
      <c r="C171" s="59"/>
      <c r="D171" s="59"/>
      <c r="E171" s="59"/>
      <c r="F171" s="59"/>
    </row>
    <row r="172" spans="1:6" x14ac:dyDescent="0.2">
      <c r="A172" s="59"/>
      <c r="B172" s="59"/>
      <c r="C172" s="59"/>
      <c r="D172" s="59"/>
      <c r="E172" s="59"/>
      <c r="F172" s="59"/>
    </row>
    <row r="173" spans="1:6" x14ac:dyDescent="0.2">
      <c r="A173" s="59"/>
      <c r="B173" s="59"/>
      <c r="C173" s="59"/>
      <c r="D173" s="59"/>
      <c r="E173" s="59"/>
      <c r="F173" s="59"/>
    </row>
    <row r="174" spans="1:6" x14ac:dyDescent="0.2">
      <c r="A174" s="59"/>
      <c r="B174" s="59"/>
      <c r="C174" s="59"/>
      <c r="D174" s="59"/>
      <c r="E174" s="59"/>
      <c r="F174" s="59"/>
    </row>
    <row r="175" spans="1:6" x14ac:dyDescent="0.2">
      <c r="A175" s="59"/>
      <c r="B175" s="59"/>
      <c r="C175" s="59"/>
      <c r="D175" s="59"/>
      <c r="E175" s="59"/>
      <c r="F175" s="59"/>
    </row>
    <row r="176" spans="1:6" x14ac:dyDescent="0.2">
      <c r="A176" s="59"/>
      <c r="B176" s="59"/>
      <c r="C176" s="59"/>
      <c r="D176" s="59"/>
      <c r="E176" s="59"/>
      <c r="F176" s="59"/>
    </row>
    <row r="177" spans="1:6" x14ac:dyDescent="0.2">
      <c r="A177" s="59"/>
      <c r="B177" s="59"/>
      <c r="C177" s="59"/>
      <c r="D177" s="59"/>
      <c r="E177" s="59"/>
      <c r="F177" s="59"/>
    </row>
    <row r="178" spans="1:6" x14ac:dyDescent="0.2">
      <c r="A178" s="59"/>
      <c r="B178" s="59"/>
      <c r="C178" s="59"/>
      <c r="D178" s="59"/>
      <c r="E178" s="59"/>
      <c r="F178" s="59"/>
    </row>
    <row r="179" spans="1:6" x14ac:dyDescent="0.2">
      <c r="A179" s="59"/>
      <c r="B179" s="59"/>
      <c r="C179" s="59"/>
      <c r="D179" s="59"/>
      <c r="E179" s="59"/>
      <c r="F179" s="59"/>
    </row>
    <row r="180" spans="1:6" x14ac:dyDescent="0.2">
      <c r="A180" s="59"/>
      <c r="B180" s="59"/>
      <c r="C180" s="59"/>
      <c r="D180" s="59"/>
      <c r="E180" s="59"/>
      <c r="F180" s="59"/>
    </row>
    <row r="181" spans="1:6" x14ac:dyDescent="0.2">
      <c r="A181" s="59"/>
      <c r="B181" s="59"/>
      <c r="C181" s="59"/>
      <c r="D181" s="59"/>
      <c r="E181" s="59"/>
      <c r="F181" s="59"/>
    </row>
    <row r="182" spans="1:6" x14ac:dyDescent="0.2">
      <c r="A182" s="59"/>
      <c r="B182" s="59"/>
      <c r="C182" s="59"/>
      <c r="D182" s="59"/>
      <c r="E182" s="59"/>
      <c r="F182" s="59"/>
    </row>
    <row r="183" spans="1:6" x14ac:dyDescent="0.2">
      <c r="A183" s="59"/>
      <c r="B183" s="59"/>
      <c r="C183" s="59"/>
      <c r="D183" s="59"/>
      <c r="E183" s="59"/>
      <c r="F183" s="59"/>
    </row>
    <row r="184" spans="1:6" x14ac:dyDescent="0.2">
      <c r="A184" s="59"/>
      <c r="B184" s="59"/>
      <c r="C184" s="59"/>
      <c r="D184" s="59"/>
      <c r="E184" s="59"/>
      <c r="F184" s="59"/>
    </row>
    <row r="185" spans="1:6" x14ac:dyDescent="0.2">
      <c r="A185" s="59"/>
      <c r="B185" s="59"/>
      <c r="C185" s="59"/>
      <c r="D185" s="59"/>
      <c r="E185" s="59"/>
      <c r="F185" s="59"/>
    </row>
    <row r="186" spans="1:6" x14ac:dyDescent="0.2">
      <c r="A186" s="59"/>
      <c r="B186" s="59"/>
      <c r="C186" s="59"/>
      <c r="D186" s="59"/>
      <c r="E186" s="59"/>
      <c r="F186" s="59"/>
    </row>
    <row r="187" spans="1:6" x14ac:dyDescent="0.2">
      <c r="A187" s="59"/>
      <c r="B187" s="59"/>
      <c r="C187" s="59"/>
      <c r="D187" s="59"/>
      <c r="E187" s="59"/>
      <c r="F187" s="59"/>
    </row>
    <row r="188" spans="1:6" x14ac:dyDescent="0.2">
      <c r="A188" s="59"/>
      <c r="B188" s="59"/>
      <c r="C188" s="59"/>
      <c r="D188" s="59"/>
      <c r="E188" s="59"/>
      <c r="F188" s="59"/>
    </row>
    <row r="189" spans="1:6" x14ac:dyDescent="0.2">
      <c r="A189" s="59"/>
      <c r="B189" s="59"/>
      <c r="C189" s="59"/>
      <c r="D189" s="59"/>
      <c r="E189" s="59"/>
      <c r="F189" s="59"/>
    </row>
    <row r="190" spans="1:6" x14ac:dyDescent="0.2">
      <c r="A190" s="59"/>
      <c r="B190" s="59"/>
      <c r="C190" s="59"/>
      <c r="D190" s="59"/>
      <c r="E190" s="59"/>
      <c r="F190" s="59"/>
    </row>
    <row r="191" spans="1:6" x14ac:dyDescent="0.2">
      <c r="A191" s="59"/>
      <c r="B191" s="59"/>
      <c r="C191" s="59"/>
      <c r="D191" s="59"/>
      <c r="E191" s="59"/>
      <c r="F191" s="59"/>
    </row>
    <row r="192" spans="1:6" x14ac:dyDescent="0.2">
      <c r="A192" s="59"/>
      <c r="B192" s="59"/>
      <c r="C192" s="59"/>
      <c r="D192" s="59"/>
      <c r="E192" s="59"/>
      <c r="F192" s="59"/>
    </row>
    <row r="193" spans="1:6" x14ac:dyDescent="0.2">
      <c r="A193" s="59"/>
      <c r="B193" s="59"/>
      <c r="C193" s="59"/>
      <c r="D193" s="59"/>
      <c r="E193" s="59"/>
      <c r="F193" s="59"/>
    </row>
    <row r="194" spans="1:6" x14ac:dyDescent="0.2">
      <c r="A194" s="59"/>
      <c r="B194" s="59"/>
      <c r="C194" s="59"/>
      <c r="D194" s="59"/>
      <c r="E194" s="59"/>
      <c r="F194" s="59"/>
    </row>
    <row r="195" spans="1:6" x14ac:dyDescent="0.2">
      <c r="A195" s="59"/>
      <c r="B195" s="59"/>
      <c r="C195" s="59"/>
      <c r="D195" s="59"/>
      <c r="E195" s="59"/>
      <c r="F195" s="59"/>
    </row>
    <row r="196" spans="1:6" x14ac:dyDescent="0.2">
      <c r="A196" s="59"/>
      <c r="B196" s="59"/>
      <c r="C196" s="59"/>
      <c r="D196" s="59"/>
      <c r="E196" s="59"/>
      <c r="F196" s="59"/>
    </row>
    <row r="197" spans="1:6" x14ac:dyDescent="0.2">
      <c r="A197" s="59"/>
      <c r="B197" s="59"/>
      <c r="C197" s="59"/>
      <c r="D197" s="59"/>
      <c r="E197" s="59"/>
      <c r="F197" s="59"/>
    </row>
    <row r="198" spans="1:6" x14ac:dyDescent="0.2">
      <c r="A198" s="59"/>
      <c r="B198" s="59"/>
      <c r="C198" s="59"/>
      <c r="D198" s="59"/>
      <c r="E198" s="59"/>
      <c r="F198" s="59"/>
    </row>
    <row r="199" spans="1:6" x14ac:dyDescent="0.2">
      <c r="A199" s="59"/>
      <c r="B199" s="59"/>
      <c r="C199" s="59"/>
      <c r="D199" s="59"/>
      <c r="E199" s="59"/>
      <c r="F199" s="59"/>
    </row>
    <row r="200" spans="1:6" x14ac:dyDescent="0.2">
      <c r="A200" s="59"/>
      <c r="B200" s="59"/>
      <c r="C200" s="59"/>
      <c r="D200" s="59"/>
      <c r="E200" s="59"/>
      <c r="F200" s="59"/>
    </row>
    <row r="201" spans="1:6" x14ac:dyDescent="0.2">
      <c r="A201" s="59"/>
      <c r="B201" s="59"/>
      <c r="C201" s="59"/>
      <c r="D201" s="59"/>
      <c r="E201" s="59"/>
      <c r="F201" s="59"/>
    </row>
    <row r="202" spans="1:6" x14ac:dyDescent="0.2">
      <c r="A202" s="59"/>
      <c r="B202" s="59"/>
      <c r="C202" s="59"/>
      <c r="D202" s="59"/>
      <c r="E202" s="59"/>
      <c r="F202" s="59"/>
    </row>
    <row r="203" spans="1:6" x14ac:dyDescent="0.2">
      <c r="A203" s="59"/>
      <c r="B203" s="59"/>
      <c r="C203" s="59"/>
      <c r="D203" s="59"/>
      <c r="E203" s="59"/>
      <c r="F203" s="59"/>
    </row>
    <row r="204" spans="1:6" x14ac:dyDescent="0.2">
      <c r="A204" s="59"/>
      <c r="B204" s="59"/>
      <c r="C204" s="59"/>
      <c r="D204" s="59"/>
      <c r="E204" s="59"/>
      <c r="F204" s="59"/>
    </row>
    <row r="205" spans="1:6" x14ac:dyDescent="0.2">
      <c r="A205" s="59"/>
      <c r="B205" s="59"/>
      <c r="C205" s="59"/>
      <c r="D205" s="59"/>
      <c r="E205" s="59"/>
      <c r="F205" s="59"/>
    </row>
    <row r="206" spans="1:6" x14ac:dyDescent="0.2">
      <c r="A206" s="59"/>
      <c r="B206" s="59"/>
      <c r="C206" s="59"/>
      <c r="D206" s="59"/>
      <c r="E206" s="59"/>
      <c r="F206" s="59"/>
    </row>
    <row r="207" spans="1:6" x14ac:dyDescent="0.2">
      <c r="A207" s="59"/>
      <c r="B207" s="59"/>
      <c r="C207" s="59"/>
      <c r="D207" s="59"/>
      <c r="E207" s="59"/>
      <c r="F207" s="59"/>
    </row>
    <row r="208" spans="1:6" x14ac:dyDescent="0.2">
      <c r="A208" s="59"/>
      <c r="B208" s="59"/>
      <c r="C208" s="59"/>
      <c r="D208" s="59"/>
      <c r="E208" s="59"/>
      <c r="F208" s="59"/>
    </row>
    <row r="209" spans="1:6" x14ac:dyDescent="0.2">
      <c r="A209" s="59"/>
      <c r="B209" s="59"/>
      <c r="C209" s="59"/>
      <c r="D209" s="59"/>
      <c r="E209" s="59"/>
      <c r="F209" s="59"/>
    </row>
    <row r="210" spans="1:6" x14ac:dyDescent="0.2">
      <c r="A210" s="59"/>
      <c r="B210" s="59"/>
      <c r="C210" s="59"/>
      <c r="D210" s="59"/>
      <c r="E210" s="59"/>
      <c r="F210" s="59"/>
    </row>
    <row r="211" spans="1:6" x14ac:dyDescent="0.2">
      <c r="A211" s="59"/>
      <c r="B211" s="59"/>
      <c r="C211" s="59"/>
      <c r="D211" s="59"/>
      <c r="E211" s="59"/>
      <c r="F211" s="59"/>
    </row>
    <row r="212" spans="1:6" x14ac:dyDescent="0.2">
      <c r="A212" s="59"/>
      <c r="B212" s="59"/>
      <c r="C212" s="59"/>
      <c r="D212" s="59"/>
      <c r="E212" s="59"/>
      <c r="F212" s="59"/>
    </row>
    <row r="213" spans="1:6" x14ac:dyDescent="0.2">
      <c r="A213" s="59"/>
      <c r="B213" s="59"/>
      <c r="C213" s="59"/>
      <c r="D213" s="59"/>
      <c r="E213" s="59"/>
      <c r="F213" s="59"/>
    </row>
    <row r="214" spans="1:6" x14ac:dyDescent="0.2">
      <c r="A214" s="59"/>
      <c r="B214" s="59"/>
      <c r="C214" s="59"/>
      <c r="D214" s="59"/>
      <c r="E214" s="59"/>
      <c r="F214" s="59"/>
    </row>
    <row r="215" spans="1:6" x14ac:dyDescent="0.2">
      <c r="A215" s="59"/>
      <c r="B215" s="59"/>
      <c r="C215" s="59"/>
      <c r="D215" s="59"/>
      <c r="E215" s="59"/>
      <c r="F215" s="59"/>
    </row>
    <row r="216" spans="1:6" x14ac:dyDescent="0.2">
      <c r="A216" s="59"/>
      <c r="B216" s="59"/>
      <c r="C216" s="59"/>
      <c r="D216" s="59"/>
      <c r="E216" s="59"/>
      <c r="F216" s="59"/>
    </row>
    <row r="217" spans="1:6" x14ac:dyDescent="0.2">
      <c r="A217" s="59"/>
      <c r="B217" s="59"/>
      <c r="C217" s="59"/>
      <c r="D217" s="59"/>
      <c r="E217" s="59"/>
      <c r="F217" s="59"/>
    </row>
    <row r="218" spans="1:6" x14ac:dyDescent="0.2">
      <c r="A218" s="59"/>
      <c r="B218" s="59"/>
      <c r="C218" s="59"/>
      <c r="D218" s="59"/>
      <c r="E218" s="59"/>
      <c r="F218" s="59"/>
    </row>
    <row r="219" spans="1:6" x14ac:dyDescent="0.2">
      <c r="A219" s="59"/>
      <c r="B219" s="59"/>
      <c r="C219" s="59"/>
      <c r="D219" s="59"/>
      <c r="E219" s="59"/>
      <c r="F219" s="59"/>
    </row>
    <row r="220" spans="1:6" x14ac:dyDescent="0.2">
      <c r="A220" s="59"/>
      <c r="B220" s="59"/>
      <c r="C220" s="59"/>
      <c r="D220" s="59"/>
      <c r="E220" s="59"/>
      <c r="F220" s="59"/>
    </row>
    <row r="221" spans="1:6" x14ac:dyDescent="0.2">
      <c r="A221" s="59"/>
      <c r="B221" s="59"/>
      <c r="C221" s="59"/>
      <c r="D221" s="59"/>
      <c r="E221" s="59"/>
      <c r="F221" s="59"/>
    </row>
    <row r="222" spans="1:6" x14ac:dyDescent="0.2">
      <c r="A222" s="59"/>
      <c r="B222" s="59"/>
      <c r="C222" s="59"/>
      <c r="D222" s="59"/>
      <c r="E222" s="59"/>
      <c r="F222" s="59"/>
    </row>
    <row r="223" spans="1:6" x14ac:dyDescent="0.2">
      <c r="A223" s="59"/>
      <c r="B223" s="59"/>
      <c r="C223" s="59"/>
      <c r="D223" s="59"/>
      <c r="E223" s="59"/>
      <c r="F223" s="59"/>
    </row>
    <row r="224" spans="1:6" x14ac:dyDescent="0.2">
      <c r="A224" s="59"/>
      <c r="B224" s="59"/>
      <c r="C224" s="59"/>
      <c r="D224" s="59"/>
      <c r="E224" s="59"/>
      <c r="F224" s="59"/>
    </row>
    <row r="225" spans="1:6" x14ac:dyDescent="0.2">
      <c r="A225" s="59"/>
      <c r="B225" s="59"/>
      <c r="C225" s="59"/>
      <c r="D225" s="59"/>
      <c r="E225" s="59"/>
      <c r="F225" s="59"/>
    </row>
    <row r="226" spans="1:6" x14ac:dyDescent="0.2">
      <c r="A226" s="59"/>
      <c r="B226" s="59"/>
      <c r="C226" s="59"/>
      <c r="D226" s="59"/>
      <c r="E226" s="59"/>
      <c r="F226" s="59"/>
    </row>
    <row r="227" spans="1:6" x14ac:dyDescent="0.2">
      <c r="A227" s="59"/>
      <c r="B227" s="59"/>
      <c r="C227" s="59"/>
      <c r="D227" s="59"/>
      <c r="E227" s="59"/>
      <c r="F227" s="59"/>
    </row>
    <row r="228" spans="1:6" x14ac:dyDescent="0.2">
      <c r="A228" s="59"/>
      <c r="B228" s="59"/>
      <c r="C228" s="59"/>
      <c r="D228" s="59"/>
      <c r="E228" s="59"/>
      <c r="F228" s="59"/>
    </row>
    <row r="229" spans="1:6" x14ac:dyDescent="0.2">
      <c r="A229" s="59"/>
      <c r="B229" s="59"/>
      <c r="C229" s="59"/>
      <c r="D229" s="59"/>
      <c r="E229" s="59"/>
      <c r="F229" s="59"/>
    </row>
    <row r="230" spans="1:6" x14ac:dyDescent="0.2">
      <c r="A230" s="59"/>
      <c r="B230" s="59"/>
      <c r="C230" s="59"/>
      <c r="D230" s="59"/>
      <c r="E230" s="59"/>
      <c r="F230" s="59"/>
    </row>
    <row r="231" spans="1:6" x14ac:dyDescent="0.2">
      <c r="A231" s="59"/>
      <c r="B231" s="59"/>
      <c r="C231" s="59"/>
      <c r="D231" s="59"/>
      <c r="E231" s="59"/>
      <c r="F231" s="59"/>
    </row>
    <row r="232" spans="1:6" x14ac:dyDescent="0.2">
      <c r="A232" s="59"/>
      <c r="B232" s="59"/>
      <c r="C232" s="59"/>
      <c r="D232" s="59"/>
      <c r="E232" s="59"/>
      <c r="F232" s="59"/>
    </row>
    <row r="233" spans="1:6" x14ac:dyDescent="0.2">
      <c r="A233" s="59"/>
      <c r="B233" s="59"/>
      <c r="C233" s="59"/>
      <c r="D233" s="59"/>
      <c r="E233" s="59"/>
      <c r="F233" s="59"/>
    </row>
    <row r="234" spans="1:6" x14ac:dyDescent="0.2">
      <c r="A234" s="59"/>
      <c r="B234" s="59"/>
      <c r="C234" s="59"/>
      <c r="D234" s="59"/>
      <c r="E234" s="59"/>
      <c r="F234" s="59"/>
    </row>
    <row r="235" spans="1:6" x14ac:dyDescent="0.2">
      <c r="A235" s="59"/>
      <c r="B235" s="59"/>
      <c r="C235" s="59"/>
      <c r="D235" s="59"/>
      <c r="E235" s="59"/>
      <c r="F235" s="59"/>
    </row>
    <row r="236" spans="1:6" x14ac:dyDescent="0.2">
      <c r="A236" s="59"/>
      <c r="B236" s="59"/>
      <c r="C236" s="59"/>
      <c r="D236" s="59"/>
      <c r="E236" s="59"/>
      <c r="F236" s="59"/>
    </row>
    <row r="237" spans="1:6" x14ac:dyDescent="0.2">
      <c r="A237" s="59"/>
      <c r="B237" s="59"/>
      <c r="C237" s="59"/>
      <c r="D237" s="59"/>
      <c r="E237" s="59"/>
      <c r="F237" s="59"/>
    </row>
    <row r="238" spans="1:6" x14ac:dyDescent="0.2">
      <c r="A238" s="59"/>
      <c r="B238" s="59"/>
      <c r="C238" s="59"/>
      <c r="D238" s="59"/>
      <c r="E238" s="59"/>
      <c r="F238" s="59"/>
    </row>
    <row r="239" spans="1:6" x14ac:dyDescent="0.2">
      <c r="A239" s="59"/>
      <c r="B239" s="59"/>
      <c r="C239" s="59"/>
      <c r="D239" s="59"/>
      <c r="E239" s="59"/>
      <c r="F239" s="59"/>
    </row>
    <row r="240" spans="1:6" x14ac:dyDescent="0.2">
      <c r="A240" s="59"/>
      <c r="B240" s="59"/>
      <c r="C240" s="59"/>
      <c r="D240" s="59"/>
      <c r="E240" s="59"/>
      <c r="F240" s="59"/>
    </row>
    <row r="241" spans="1:6" x14ac:dyDescent="0.2">
      <c r="A241" s="59"/>
      <c r="B241" s="59"/>
      <c r="C241" s="59"/>
      <c r="D241" s="59"/>
      <c r="E241" s="59"/>
      <c r="F241" s="59"/>
    </row>
    <row r="242" spans="1:6" x14ac:dyDescent="0.2">
      <c r="A242" s="59"/>
      <c r="B242" s="59"/>
      <c r="C242" s="59"/>
      <c r="D242" s="59"/>
      <c r="E242" s="59"/>
      <c r="F242" s="59"/>
    </row>
    <row r="243" spans="1:6" x14ac:dyDescent="0.2">
      <c r="A243" s="59"/>
      <c r="B243" s="59"/>
      <c r="C243" s="59"/>
      <c r="D243" s="59"/>
      <c r="E243" s="59"/>
      <c r="F243" s="59"/>
    </row>
    <row r="244" spans="1:6" x14ac:dyDescent="0.2">
      <c r="A244" s="59"/>
      <c r="B244" s="59"/>
      <c r="C244" s="59"/>
      <c r="D244" s="59"/>
      <c r="E244" s="59"/>
      <c r="F244" s="59"/>
    </row>
    <row r="245" spans="1:6" x14ac:dyDescent="0.2">
      <c r="A245" s="59"/>
      <c r="B245" s="59"/>
      <c r="C245" s="59"/>
      <c r="D245" s="59"/>
      <c r="E245" s="59"/>
      <c r="F245" s="59"/>
    </row>
    <row r="246" spans="1:6" x14ac:dyDescent="0.2">
      <c r="A246" s="59"/>
      <c r="B246" s="59"/>
      <c r="C246" s="59"/>
      <c r="D246" s="59"/>
      <c r="E246" s="59"/>
      <c r="F246" s="59"/>
    </row>
    <row r="247" spans="1:6" x14ac:dyDescent="0.2">
      <c r="A247" s="59"/>
      <c r="B247" s="59"/>
      <c r="C247" s="59"/>
      <c r="D247" s="59"/>
      <c r="E247" s="59"/>
      <c r="F247" s="59"/>
    </row>
    <row r="248" spans="1:6" x14ac:dyDescent="0.2">
      <c r="A248" s="59"/>
      <c r="B248" s="59"/>
      <c r="C248" s="59"/>
      <c r="D248" s="59"/>
      <c r="E248" s="59"/>
      <c r="F248" s="59"/>
    </row>
    <row r="249" spans="1:6" x14ac:dyDescent="0.2">
      <c r="A249" s="59"/>
      <c r="B249" s="59"/>
      <c r="C249" s="59"/>
      <c r="D249" s="59"/>
      <c r="E249" s="59"/>
      <c r="F249" s="59"/>
    </row>
    <row r="250" spans="1:6" x14ac:dyDescent="0.2">
      <c r="A250" s="59"/>
      <c r="B250" s="59"/>
      <c r="C250" s="59"/>
      <c r="D250" s="59"/>
      <c r="E250" s="59"/>
      <c r="F250" s="59"/>
    </row>
    <row r="251" spans="1:6" x14ac:dyDescent="0.2">
      <c r="A251" s="59"/>
      <c r="B251" s="59"/>
      <c r="C251" s="59"/>
      <c r="D251" s="59"/>
      <c r="E251" s="59"/>
      <c r="F251" s="59"/>
    </row>
    <row r="252" spans="1:6" x14ac:dyDescent="0.2">
      <c r="A252" s="59"/>
      <c r="B252" s="59"/>
      <c r="C252" s="59"/>
      <c r="D252" s="59"/>
      <c r="E252" s="59"/>
      <c r="F252" s="59"/>
    </row>
    <row r="253" spans="1:6" x14ac:dyDescent="0.2">
      <c r="A253" s="59"/>
      <c r="B253" s="59"/>
      <c r="C253" s="59"/>
      <c r="D253" s="59"/>
      <c r="E253" s="59"/>
      <c r="F253" s="59"/>
    </row>
    <row r="254" spans="1:6" x14ac:dyDescent="0.2">
      <c r="A254" s="59"/>
      <c r="B254" s="59"/>
      <c r="C254" s="59"/>
      <c r="D254" s="59"/>
      <c r="E254" s="59"/>
      <c r="F254" s="59"/>
    </row>
    <row r="255" spans="1:6" x14ac:dyDescent="0.2">
      <c r="A255" s="59"/>
      <c r="B255" s="59"/>
      <c r="C255" s="59"/>
      <c r="D255" s="59"/>
      <c r="E255" s="59"/>
      <c r="F255" s="59"/>
    </row>
    <row r="256" spans="1:6" x14ac:dyDescent="0.2">
      <c r="A256" s="59"/>
      <c r="B256" s="59"/>
      <c r="C256" s="59"/>
      <c r="D256" s="59"/>
      <c r="E256" s="59"/>
      <c r="F256" s="59"/>
    </row>
    <row r="257" spans="1:6" x14ac:dyDescent="0.2">
      <c r="A257" s="59"/>
      <c r="B257" s="59"/>
      <c r="C257" s="59"/>
      <c r="D257" s="59"/>
      <c r="E257" s="59"/>
      <c r="F257" s="59"/>
    </row>
    <row r="258" spans="1:6" x14ac:dyDescent="0.2">
      <c r="A258" s="59"/>
      <c r="B258" s="59"/>
      <c r="C258" s="59"/>
      <c r="D258" s="59"/>
      <c r="E258" s="59"/>
      <c r="F258" s="59"/>
    </row>
    <row r="259" spans="1:6" x14ac:dyDescent="0.2">
      <c r="A259" s="59"/>
      <c r="B259" s="59"/>
      <c r="C259" s="59"/>
      <c r="D259" s="59"/>
      <c r="E259" s="59"/>
      <c r="F259" s="59"/>
    </row>
    <row r="260" spans="1:6" x14ac:dyDescent="0.2">
      <c r="A260" s="59"/>
      <c r="B260" s="59"/>
      <c r="C260" s="59"/>
      <c r="D260" s="59"/>
      <c r="E260" s="59"/>
      <c r="F260" s="59"/>
    </row>
    <row r="261" spans="1:6" x14ac:dyDescent="0.2">
      <c r="A261" s="59"/>
      <c r="B261" s="59"/>
      <c r="C261" s="59"/>
      <c r="D261" s="59"/>
      <c r="E261" s="59"/>
      <c r="F261" s="59"/>
    </row>
    <row r="262" spans="1:6" x14ac:dyDescent="0.2">
      <c r="A262" s="59"/>
      <c r="B262" s="59"/>
      <c r="C262" s="59"/>
      <c r="D262" s="59"/>
      <c r="E262" s="59"/>
      <c r="F262" s="59"/>
    </row>
    <row r="263" spans="1:6" x14ac:dyDescent="0.2">
      <c r="A263" s="59"/>
      <c r="B263" s="59"/>
      <c r="C263" s="59"/>
      <c r="D263" s="59"/>
      <c r="E263" s="59"/>
      <c r="F263" s="59"/>
    </row>
    <row r="264" spans="1:6" x14ac:dyDescent="0.2">
      <c r="A264" s="59"/>
      <c r="B264" s="59"/>
      <c r="C264" s="59"/>
      <c r="D264" s="59"/>
      <c r="E264" s="59"/>
      <c r="F264" s="59"/>
    </row>
    <row r="265" spans="1:6" x14ac:dyDescent="0.2">
      <c r="A265" s="59"/>
      <c r="B265" s="59"/>
      <c r="C265" s="59"/>
      <c r="D265" s="59"/>
      <c r="E265" s="59"/>
      <c r="F265" s="59"/>
    </row>
    <row r="266" spans="1:6" x14ac:dyDescent="0.2">
      <c r="A266" s="59"/>
      <c r="B266" s="59"/>
      <c r="C266" s="59"/>
      <c r="D266" s="59"/>
      <c r="E266" s="59"/>
      <c r="F266" s="59"/>
    </row>
    <row r="267" spans="1:6" x14ac:dyDescent="0.2">
      <c r="A267" s="59"/>
      <c r="B267" s="59"/>
      <c r="C267" s="59"/>
      <c r="D267" s="59"/>
      <c r="E267" s="59"/>
      <c r="F267" s="59"/>
    </row>
    <row r="268" spans="1:6" x14ac:dyDescent="0.2">
      <c r="A268" s="59"/>
      <c r="B268" s="59"/>
      <c r="C268" s="59"/>
      <c r="D268" s="59"/>
      <c r="E268" s="59"/>
      <c r="F268" s="59"/>
    </row>
    <row r="269" spans="1:6" x14ac:dyDescent="0.2">
      <c r="A269" s="59"/>
      <c r="B269" s="59"/>
      <c r="C269" s="59"/>
      <c r="D269" s="59"/>
      <c r="E269" s="59"/>
      <c r="F269" s="59"/>
    </row>
    <row r="270" spans="1:6" x14ac:dyDescent="0.2">
      <c r="A270" s="59"/>
      <c r="B270" s="59"/>
      <c r="C270" s="59"/>
      <c r="D270" s="59"/>
      <c r="E270" s="59"/>
      <c r="F270" s="59"/>
    </row>
    <row r="271" spans="1:6" x14ac:dyDescent="0.2">
      <c r="A271" s="59"/>
      <c r="B271" s="59"/>
      <c r="C271" s="59"/>
      <c r="D271" s="59"/>
      <c r="E271" s="59"/>
      <c r="F271" s="59"/>
    </row>
    <row r="272" spans="1:6" x14ac:dyDescent="0.2">
      <c r="A272" s="59"/>
      <c r="B272" s="59"/>
      <c r="C272" s="59"/>
      <c r="D272" s="59"/>
      <c r="E272" s="59"/>
      <c r="F272" s="59"/>
    </row>
    <row r="273" spans="1:6" x14ac:dyDescent="0.2">
      <c r="A273" s="59"/>
      <c r="B273" s="59"/>
      <c r="C273" s="59"/>
      <c r="D273" s="59"/>
      <c r="E273" s="59"/>
      <c r="F273" s="59"/>
    </row>
    <row r="274" spans="1:6" x14ac:dyDescent="0.2">
      <c r="A274" s="59"/>
      <c r="B274" s="59"/>
      <c r="C274" s="59"/>
      <c r="D274" s="59"/>
      <c r="E274" s="59"/>
      <c r="F274" s="59"/>
    </row>
    <row r="275" spans="1:6" x14ac:dyDescent="0.2">
      <c r="A275" s="59"/>
      <c r="B275" s="59"/>
      <c r="C275" s="59"/>
      <c r="D275" s="59"/>
      <c r="E275" s="59"/>
      <c r="F275" s="59"/>
    </row>
    <row r="276" spans="1:6" x14ac:dyDescent="0.2">
      <c r="A276" s="59"/>
      <c r="B276" s="59"/>
      <c r="C276" s="59"/>
      <c r="D276" s="59"/>
      <c r="E276" s="59"/>
      <c r="F276" s="59"/>
    </row>
    <row r="277" spans="1:6" x14ac:dyDescent="0.2">
      <c r="A277" s="59"/>
      <c r="B277" s="59"/>
      <c r="C277" s="59"/>
      <c r="D277" s="59"/>
      <c r="E277" s="59"/>
      <c r="F277" s="59"/>
    </row>
    <row r="278" spans="1:6" x14ac:dyDescent="0.2">
      <c r="A278" s="59"/>
      <c r="B278" s="59"/>
      <c r="C278" s="59"/>
      <c r="D278" s="59"/>
      <c r="E278" s="59"/>
      <c r="F278" s="59"/>
    </row>
    <row r="279" spans="1:6" x14ac:dyDescent="0.2">
      <c r="A279" s="59"/>
      <c r="B279" s="59"/>
      <c r="C279" s="59"/>
      <c r="D279" s="59"/>
      <c r="E279" s="59"/>
      <c r="F279" s="59"/>
    </row>
    <row r="280" spans="1:6" x14ac:dyDescent="0.2">
      <c r="A280" s="59"/>
      <c r="B280" s="59"/>
      <c r="C280" s="59"/>
      <c r="D280" s="59"/>
      <c r="E280" s="59"/>
      <c r="F280" s="59"/>
    </row>
    <row r="281" spans="1:6" x14ac:dyDescent="0.2">
      <c r="A281" s="59"/>
      <c r="B281" s="59"/>
      <c r="C281" s="59"/>
      <c r="D281" s="59"/>
      <c r="E281" s="59"/>
      <c r="F281" s="59"/>
    </row>
    <row r="282" spans="1:6" x14ac:dyDescent="0.2">
      <c r="A282" s="59"/>
      <c r="B282" s="59"/>
      <c r="C282" s="59"/>
      <c r="D282" s="59"/>
      <c r="E282" s="59"/>
      <c r="F282" s="59"/>
    </row>
    <row r="283" spans="1:6" x14ac:dyDescent="0.2">
      <c r="A283" s="59"/>
      <c r="B283" s="59"/>
      <c r="C283" s="59"/>
      <c r="D283" s="59"/>
      <c r="E283" s="59"/>
      <c r="F283" s="59"/>
    </row>
    <row r="284" spans="1:6" x14ac:dyDescent="0.2">
      <c r="A284" s="59"/>
      <c r="B284" s="59"/>
      <c r="C284" s="59"/>
      <c r="D284" s="59"/>
      <c r="E284" s="59"/>
      <c r="F284" s="59"/>
    </row>
    <row r="285" spans="1:6" x14ac:dyDescent="0.2">
      <c r="A285" s="59"/>
      <c r="B285" s="59"/>
      <c r="C285" s="59"/>
      <c r="D285" s="59"/>
      <c r="E285" s="59"/>
      <c r="F285" s="59"/>
    </row>
    <row r="286" spans="1:6" x14ac:dyDescent="0.2">
      <c r="A286" s="59"/>
      <c r="B286" s="59"/>
      <c r="C286" s="59"/>
      <c r="D286" s="59"/>
      <c r="E286" s="59"/>
      <c r="F286" s="59"/>
    </row>
    <row r="287" spans="1:6" x14ac:dyDescent="0.2">
      <c r="A287" s="59"/>
      <c r="B287" s="59"/>
      <c r="C287" s="59"/>
      <c r="D287" s="59"/>
      <c r="E287" s="59"/>
      <c r="F287" s="59"/>
    </row>
    <row r="288" spans="1:6" x14ac:dyDescent="0.2">
      <c r="A288" s="59"/>
      <c r="B288" s="59"/>
      <c r="C288" s="59"/>
      <c r="D288" s="59"/>
      <c r="E288" s="59"/>
      <c r="F288" s="59"/>
    </row>
    <row r="289" spans="1:6" x14ac:dyDescent="0.2">
      <c r="A289" s="59"/>
      <c r="B289" s="59"/>
      <c r="C289" s="59"/>
      <c r="D289" s="59"/>
      <c r="E289" s="59"/>
      <c r="F289" s="59"/>
    </row>
    <row r="290" spans="1:6" x14ac:dyDescent="0.2">
      <c r="A290" s="59"/>
      <c r="B290" s="59"/>
      <c r="C290" s="59"/>
      <c r="D290" s="59"/>
      <c r="E290" s="59"/>
      <c r="F290" s="59"/>
    </row>
    <row r="291" spans="1:6" x14ac:dyDescent="0.2">
      <c r="A291" s="59"/>
      <c r="B291" s="59"/>
      <c r="C291" s="59"/>
      <c r="D291" s="59"/>
      <c r="E291" s="59"/>
      <c r="F291" s="59"/>
    </row>
    <row r="292" spans="1:6" x14ac:dyDescent="0.2">
      <c r="A292" s="59"/>
      <c r="B292" s="59"/>
      <c r="C292" s="59"/>
      <c r="D292" s="59"/>
      <c r="E292" s="59"/>
      <c r="F292" s="59"/>
    </row>
    <row r="293" spans="1:6" x14ac:dyDescent="0.2">
      <c r="A293" s="59"/>
      <c r="B293" s="59"/>
      <c r="C293" s="59"/>
      <c r="D293" s="59"/>
      <c r="E293" s="59"/>
      <c r="F293" s="59"/>
    </row>
    <row r="294" spans="1:6" x14ac:dyDescent="0.2">
      <c r="A294" s="59"/>
      <c r="B294" s="59"/>
      <c r="C294" s="59"/>
      <c r="D294" s="59"/>
      <c r="E294" s="59"/>
      <c r="F294" s="59"/>
    </row>
    <row r="295" spans="1:6" x14ac:dyDescent="0.2">
      <c r="A295" s="59"/>
      <c r="B295" s="59"/>
      <c r="C295" s="59"/>
      <c r="D295" s="59"/>
      <c r="E295" s="59"/>
      <c r="F295" s="59"/>
    </row>
    <row r="296" spans="1:6" x14ac:dyDescent="0.2">
      <c r="A296" s="59"/>
      <c r="B296" s="59"/>
      <c r="C296" s="59"/>
      <c r="D296" s="59"/>
      <c r="E296" s="59"/>
      <c r="F296" s="59"/>
    </row>
    <row r="297" spans="1:6" x14ac:dyDescent="0.2">
      <c r="A297" s="59"/>
      <c r="B297" s="59"/>
      <c r="C297" s="59"/>
      <c r="D297" s="59"/>
      <c r="E297" s="59"/>
      <c r="F297" s="59"/>
    </row>
    <row r="298" spans="1:6" x14ac:dyDescent="0.2">
      <c r="A298" s="59"/>
      <c r="B298" s="59"/>
      <c r="C298" s="59"/>
      <c r="D298" s="59"/>
      <c r="E298" s="59"/>
      <c r="F298" s="59"/>
    </row>
    <row r="299" spans="1:6" x14ac:dyDescent="0.2">
      <c r="A299" s="59"/>
      <c r="B299" s="59"/>
      <c r="C299" s="59"/>
      <c r="D299" s="59"/>
      <c r="E299" s="59"/>
      <c r="F299" s="59"/>
    </row>
    <row r="300" spans="1:6" x14ac:dyDescent="0.2">
      <c r="A300" s="59"/>
      <c r="B300" s="59"/>
      <c r="C300" s="59"/>
      <c r="D300" s="59"/>
      <c r="E300" s="59"/>
      <c r="F300" s="59"/>
    </row>
    <row r="301" spans="1:6" x14ac:dyDescent="0.2">
      <c r="A301" s="59"/>
      <c r="B301" s="59"/>
      <c r="C301" s="59"/>
      <c r="D301" s="59"/>
      <c r="E301" s="59"/>
      <c r="F301" s="59"/>
    </row>
    <row r="302" spans="1:6" x14ac:dyDescent="0.2">
      <c r="A302" s="59"/>
      <c r="B302" s="59"/>
      <c r="C302" s="59"/>
      <c r="D302" s="59"/>
      <c r="E302" s="59"/>
      <c r="F302" s="59"/>
    </row>
    <row r="303" spans="1:6" x14ac:dyDescent="0.2">
      <c r="A303" s="59"/>
      <c r="B303" s="59"/>
      <c r="C303" s="59"/>
      <c r="D303" s="59"/>
      <c r="E303" s="59"/>
      <c r="F303" s="59"/>
    </row>
    <row r="304" spans="1:6" x14ac:dyDescent="0.2">
      <c r="A304" s="59"/>
      <c r="B304" s="59"/>
      <c r="C304" s="59"/>
      <c r="D304" s="59"/>
      <c r="E304" s="59"/>
      <c r="F304" s="59"/>
    </row>
    <row r="305" spans="1:6" x14ac:dyDescent="0.2">
      <c r="A305" s="59"/>
      <c r="B305" s="59"/>
      <c r="C305" s="59"/>
      <c r="D305" s="59"/>
      <c r="E305" s="59"/>
      <c r="F305" s="59"/>
    </row>
    <row r="306" spans="1:6" x14ac:dyDescent="0.2">
      <c r="A306" s="59"/>
      <c r="B306" s="59"/>
      <c r="C306" s="59"/>
      <c r="D306" s="59"/>
      <c r="E306" s="59"/>
      <c r="F306" s="59"/>
    </row>
    <row r="307" spans="1:6" x14ac:dyDescent="0.2">
      <c r="A307" s="59"/>
      <c r="B307" s="59"/>
      <c r="C307" s="59"/>
      <c r="D307" s="59"/>
      <c r="E307" s="59"/>
      <c r="F307" s="59"/>
    </row>
    <row r="308" spans="1:6" x14ac:dyDescent="0.2">
      <c r="A308" s="59"/>
      <c r="B308" s="59"/>
      <c r="C308" s="59"/>
      <c r="D308" s="59"/>
      <c r="E308" s="59"/>
      <c r="F308" s="59"/>
    </row>
    <row r="309" spans="1:6" x14ac:dyDescent="0.2">
      <c r="A309" s="59"/>
      <c r="B309" s="59"/>
      <c r="C309" s="59"/>
      <c r="D309" s="59"/>
      <c r="E309" s="59"/>
      <c r="F309" s="59"/>
    </row>
    <row r="310" spans="1:6" x14ac:dyDescent="0.2">
      <c r="A310" s="59"/>
      <c r="B310" s="59"/>
      <c r="C310" s="59"/>
      <c r="D310" s="59"/>
      <c r="E310" s="59"/>
      <c r="F310" s="59"/>
    </row>
    <row r="311" spans="1:6" x14ac:dyDescent="0.2">
      <c r="A311" s="59"/>
      <c r="B311" s="59"/>
      <c r="C311" s="59"/>
      <c r="D311" s="59"/>
      <c r="E311" s="59"/>
      <c r="F311" s="59"/>
    </row>
    <row r="312" spans="1:6" x14ac:dyDescent="0.2">
      <c r="A312" s="59"/>
      <c r="B312" s="59"/>
      <c r="C312" s="59"/>
      <c r="D312" s="59"/>
      <c r="E312" s="59"/>
      <c r="F312" s="59"/>
    </row>
    <row r="313" spans="1:6" x14ac:dyDescent="0.2">
      <c r="A313" s="59"/>
      <c r="B313" s="59"/>
      <c r="C313" s="59"/>
      <c r="D313" s="59"/>
      <c r="E313" s="59"/>
      <c r="F313" s="59"/>
    </row>
    <row r="314" spans="1:6" x14ac:dyDescent="0.2">
      <c r="A314" s="59"/>
      <c r="B314" s="59"/>
      <c r="C314" s="59"/>
      <c r="D314" s="59"/>
      <c r="E314" s="59"/>
      <c r="F314" s="59"/>
    </row>
    <row r="315" spans="1:6" x14ac:dyDescent="0.2">
      <c r="A315" s="59"/>
      <c r="B315" s="59"/>
      <c r="C315" s="59"/>
      <c r="D315" s="59"/>
      <c r="E315" s="59"/>
      <c r="F315" s="59"/>
    </row>
    <row r="316" spans="1:6" x14ac:dyDescent="0.2">
      <c r="A316" s="59"/>
      <c r="B316" s="59"/>
      <c r="C316" s="59"/>
      <c r="D316" s="59"/>
      <c r="E316" s="59"/>
      <c r="F316" s="59"/>
    </row>
    <row r="317" spans="1:6" x14ac:dyDescent="0.2">
      <c r="A317" s="59"/>
      <c r="B317" s="59"/>
      <c r="C317" s="59"/>
      <c r="D317" s="59"/>
      <c r="E317" s="59"/>
      <c r="F317" s="59"/>
    </row>
    <row r="318" spans="1:6" x14ac:dyDescent="0.2">
      <c r="A318" s="59"/>
      <c r="B318" s="59"/>
      <c r="C318" s="59"/>
      <c r="D318" s="59"/>
      <c r="E318" s="59"/>
      <c r="F318" s="59"/>
    </row>
    <row r="319" spans="1:6" x14ac:dyDescent="0.2">
      <c r="A319" s="59"/>
      <c r="B319" s="59"/>
      <c r="C319" s="59"/>
      <c r="D319" s="59"/>
      <c r="E319" s="59"/>
      <c r="F319" s="59"/>
    </row>
    <row r="320" spans="1:6" x14ac:dyDescent="0.2">
      <c r="A320" s="59"/>
      <c r="B320" s="59"/>
      <c r="C320" s="59"/>
      <c r="D320" s="59"/>
      <c r="E320" s="59"/>
      <c r="F320" s="59"/>
    </row>
    <row r="321" spans="1:6" x14ac:dyDescent="0.2">
      <c r="A321" s="59"/>
      <c r="B321" s="59"/>
      <c r="C321" s="59"/>
      <c r="D321" s="59"/>
      <c r="E321" s="59"/>
      <c r="F321" s="59"/>
    </row>
    <row r="322" spans="1:6" x14ac:dyDescent="0.2">
      <c r="A322" s="59"/>
      <c r="B322" s="59"/>
      <c r="C322" s="59"/>
      <c r="D322" s="59"/>
      <c r="E322" s="59"/>
      <c r="F322" s="59"/>
    </row>
    <row r="323" spans="1:6" x14ac:dyDescent="0.2">
      <c r="A323" s="59"/>
      <c r="B323" s="59"/>
      <c r="C323" s="59"/>
      <c r="D323" s="59"/>
      <c r="E323" s="59"/>
      <c r="F323" s="59"/>
    </row>
    <row r="324" spans="1:6" x14ac:dyDescent="0.2">
      <c r="A324" s="59"/>
      <c r="B324" s="59"/>
      <c r="C324" s="59"/>
      <c r="D324" s="59"/>
      <c r="E324" s="59"/>
      <c r="F324" s="59"/>
    </row>
    <row r="325" spans="1:6" x14ac:dyDescent="0.2">
      <c r="A325" s="59"/>
      <c r="B325" s="59"/>
      <c r="C325" s="59"/>
      <c r="D325" s="59"/>
      <c r="E325" s="59"/>
      <c r="F325" s="59"/>
    </row>
    <row r="326" spans="1:6" x14ac:dyDescent="0.2">
      <c r="A326" s="59"/>
      <c r="B326" s="59"/>
      <c r="C326" s="59"/>
      <c r="D326" s="59"/>
      <c r="E326" s="59"/>
      <c r="F326" s="59"/>
    </row>
    <row r="327" spans="1:6" x14ac:dyDescent="0.2">
      <c r="A327" s="59"/>
      <c r="B327" s="59"/>
      <c r="C327" s="59"/>
      <c r="D327" s="59"/>
      <c r="E327" s="59"/>
      <c r="F327" s="59"/>
    </row>
    <row r="328" spans="1:6" x14ac:dyDescent="0.2">
      <c r="A328" s="59"/>
      <c r="B328" s="59"/>
      <c r="C328" s="59"/>
      <c r="D328" s="59"/>
      <c r="E328" s="59"/>
      <c r="F328" s="59"/>
    </row>
    <row r="329" spans="1:6" x14ac:dyDescent="0.2">
      <c r="A329" s="59"/>
      <c r="B329" s="59"/>
      <c r="C329" s="59"/>
      <c r="D329" s="59"/>
      <c r="E329" s="59"/>
      <c r="F329" s="59"/>
    </row>
    <row r="330" spans="1:6" x14ac:dyDescent="0.2">
      <c r="A330" s="59"/>
      <c r="B330" s="59"/>
      <c r="C330" s="59"/>
      <c r="D330" s="59"/>
      <c r="E330" s="59"/>
      <c r="F330" s="59"/>
    </row>
    <row r="331" spans="1:6" x14ac:dyDescent="0.2">
      <c r="A331" s="59"/>
      <c r="B331" s="59"/>
      <c r="C331" s="59"/>
      <c r="D331" s="59"/>
      <c r="E331" s="59"/>
      <c r="F331" s="59"/>
    </row>
    <row r="332" spans="1:6" x14ac:dyDescent="0.2">
      <c r="A332" s="59"/>
      <c r="B332" s="59"/>
      <c r="C332" s="59"/>
      <c r="D332" s="59"/>
      <c r="E332" s="59"/>
      <c r="F332" s="59"/>
    </row>
    <row r="333" spans="1:6" x14ac:dyDescent="0.2">
      <c r="A333" s="59"/>
      <c r="B333" s="59"/>
      <c r="C333" s="59"/>
      <c r="D333" s="59"/>
      <c r="E333" s="59"/>
      <c r="F333" s="59"/>
    </row>
    <row r="334" spans="1:6" x14ac:dyDescent="0.2">
      <c r="A334" s="59"/>
      <c r="B334" s="59"/>
      <c r="C334" s="59"/>
      <c r="D334" s="59"/>
      <c r="E334" s="59"/>
      <c r="F334" s="59"/>
    </row>
    <row r="335" spans="1:6" x14ac:dyDescent="0.2">
      <c r="A335" s="59"/>
      <c r="B335" s="59"/>
      <c r="C335" s="59"/>
      <c r="D335" s="59"/>
      <c r="E335" s="59"/>
      <c r="F335" s="59"/>
    </row>
    <row r="336" spans="1:6" x14ac:dyDescent="0.2">
      <c r="A336" s="59"/>
      <c r="B336" s="59"/>
      <c r="C336" s="59"/>
      <c r="D336" s="59"/>
      <c r="E336" s="59"/>
      <c r="F336" s="59"/>
    </row>
    <row r="337" spans="1:6" x14ac:dyDescent="0.2">
      <c r="A337" s="59"/>
      <c r="B337" s="59"/>
      <c r="C337" s="59"/>
      <c r="D337" s="59"/>
      <c r="E337" s="59"/>
      <c r="F337" s="59"/>
    </row>
    <row r="338" spans="1:6" x14ac:dyDescent="0.2">
      <c r="A338" s="59"/>
      <c r="B338" s="59"/>
      <c r="C338" s="59"/>
      <c r="D338" s="59"/>
      <c r="E338" s="59"/>
      <c r="F338" s="59"/>
    </row>
    <row r="339" spans="1:6" x14ac:dyDescent="0.2">
      <c r="A339" s="59"/>
      <c r="B339" s="59"/>
      <c r="C339" s="59"/>
      <c r="D339" s="59"/>
      <c r="E339" s="59"/>
      <c r="F339" s="59"/>
    </row>
    <row r="340" spans="1:6" x14ac:dyDescent="0.2">
      <c r="A340" s="59"/>
      <c r="B340" s="59"/>
      <c r="C340" s="59"/>
      <c r="D340" s="59"/>
      <c r="E340" s="59"/>
      <c r="F340" s="59"/>
    </row>
    <row r="341" spans="1:6" x14ac:dyDescent="0.2">
      <c r="A341" s="59"/>
      <c r="B341" s="59"/>
      <c r="C341" s="59"/>
      <c r="D341" s="59"/>
      <c r="E341" s="59"/>
      <c r="F341" s="59"/>
    </row>
    <row r="342" spans="1:6" x14ac:dyDescent="0.2">
      <c r="A342" s="59"/>
      <c r="B342" s="59"/>
      <c r="C342" s="59"/>
      <c r="D342" s="59"/>
      <c r="E342" s="59"/>
      <c r="F342" s="59"/>
    </row>
    <row r="343" spans="1:6" x14ac:dyDescent="0.2">
      <c r="A343" s="59"/>
      <c r="B343" s="59"/>
      <c r="C343" s="59"/>
      <c r="D343" s="59"/>
      <c r="E343" s="59"/>
      <c r="F343" s="59"/>
    </row>
    <row r="344" spans="1:6" x14ac:dyDescent="0.2">
      <c r="A344" s="59"/>
      <c r="B344" s="59"/>
      <c r="C344" s="59"/>
      <c r="D344" s="59"/>
      <c r="E344" s="59"/>
      <c r="F344" s="59"/>
    </row>
    <row r="345" spans="1:6" x14ac:dyDescent="0.2">
      <c r="A345" s="59"/>
      <c r="B345" s="59"/>
      <c r="C345" s="59"/>
      <c r="D345" s="59"/>
      <c r="E345" s="59"/>
      <c r="F345" s="59"/>
    </row>
    <row r="346" spans="1:6" x14ac:dyDescent="0.2">
      <c r="A346" s="59"/>
      <c r="B346" s="59"/>
      <c r="C346" s="59"/>
      <c r="D346" s="59"/>
      <c r="E346" s="59"/>
      <c r="F346" s="59"/>
    </row>
    <row r="347" spans="1:6" x14ac:dyDescent="0.2">
      <c r="A347" s="59"/>
      <c r="B347" s="59"/>
      <c r="C347" s="59"/>
      <c r="D347" s="59"/>
      <c r="E347" s="59"/>
      <c r="F347" s="59"/>
    </row>
    <row r="348" spans="1:6" x14ac:dyDescent="0.2">
      <c r="A348" s="59"/>
      <c r="B348" s="59"/>
      <c r="C348" s="59"/>
      <c r="D348" s="59"/>
      <c r="E348" s="59"/>
      <c r="F348" s="59"/>
    </row>
    <row r="349" spans="1:6" x14ac:dyDescent="0.2">
      <c r="A349" s="59"/>
      <c r="B349" s="59"/>
      <c r="C349" s="59"/>
      <c r="D349" s="59"/>
      <c r="E349" s="59"/>
      <c r="F349" s="59"/>
    </row>
    <row r="350" spans="1:6" x14ac:dyDescent="0.2">
      <c r="A350" s="59"/>
      <c r="B350" s="59"/>
      <c r="C350" s="59"/>
      <c r="D350" s="59"/>
      <c r="E350" s="59"/>
      <c r="F350" s="59"/>
    </row>
    <row r="351" spans="1:6" x14ac:dyDescent="0.2">
      <c r="A351" s="59"/>
      <c r="B351" s="59"/>
      <c r="C351" s="59"/>
      <c r="D351" s="59"/>
      <c r="E351" s="59"/>
      <c r="F351" s="59"/>
    </row>
    <row r="352" spans="1:6" x14ac:dyDescent="0.2">
      <c r="A352" s="59"/>
      <c r="B352" s="59"/>
      <c r="C352" s="59"/>
      <c r="D352" s="59"/>
      <c r="E352" s="59"/>
      <c r="F352" s="59"/>
    </row>
    <row r="353" spans="1:6" x14ac:dyDescent="0.2">
      <c r="A353" s="59"/>
      <c r="B353" s="59"/>
      <c r="C353" s="59"/>
      <c r="D353" s="59"/>
      <c r="E353" s="59"/>
      <c r="F353" s="59"/>
    </row>
    <row r="354" spans="1:6" x14ac:dyDescent="0.2">
      <c r="A354" s="59"/>
      <c r="B354" s="59"/>
      <c r="C354" s="59"/>
      <c r="D354" s="59"/>
      <c r="E354" s="59"/>
      <c r="F354" s="59"/>
    </row>
    <row r="355" spans="1:6" x14ac:dyDescent="0.2">
      <c r="A355" s="59"/>
      <c r="B355" s="59"/>
      <c r="C355" s="59"/>
      <c r="D355" s="59"/>
      <c r="E355" s="59"/>
      <c r="F355" s="59"/>
    </row>
    <row r="356" spans="1:6" x14ac:dyDescent="0.2">
      <c r="A356" s="59"/>
      <c r="B356" s="59"/>
      <c r="C356" s="59"/>
      <c r="D356" s="59"/>
      <c r="E356" s="59"/>
      <c r="F356" s="59"/>
    </row>
    <row r="357" spans="1:6" x14ac:dyDescent="0.2">
      <c r="A357" s="59"/>
      <c r="B357" s="59"/>
      <c r="C357" s="59"/>
      <c r="D357" s="59"/>
      <c r="E357" s="59"/>
      <c r="F357" s="59"/>
    </row>
    <row r="358" spans="1:6" x14ac:dyDescent="0.2">
      <c r="A358" s="59"/>
      <c r="B358" s="59"/>
      <c r="C358" s="59"/>
      <c r="D358" s="59"/>
      <c r="E358" s="59"/>
      <c r="F358" s="59"/>
    </row>
    <row r="359" spans="1:6" x14ac:dyDescent="0.2">
      <c r="A359" s="59"/>
      <c r="B359" s="59"/>
      <c r="C359" s="59"/>
      <c r="D359" s="59"/>
      <c r="E359" s="59"/>
      <c r="F359" s="59"/>
    </row>
    <row r="360" spans="1:6" x14ac:dyDescent="0.2">
      <c r="A360" s="59"/>
      <c r="B360" s="59"/>
      <c r="C360" s="59"/>
      <c r="D360" s="59"/>
      <c r="E360" s="59"/>
      <c r="F360" s="59"/>
    </row>
    <row r="361" spans="1:6" x14ac:dyDescent="0.2">
      <c r="A361" s="59"/>
      <c r="B361" s="59"/>
      <c r="C361" s="59"/>
      <c r="D361" s="59"/>
      <c r="E361" s="59"/>
      <c r="F361" s="59"/>
    </row>
    <row r="362" spans="1:6" x14ac:dyDescent="0.2">
      <c r="A362" s="59"/>
      <c r="B362" s="59"/>
      <c r="C362" s="59"/>
      <c r="D362" s="59"/>
      <c r="E362" s="59"/>
      <c r="F362" s="59"/>
    </row>
    <row r="363" spans="1:6" x14ac:dyDescent="0.2">
      <c r="A363" s="59"/>
      <c r="B363" s="59"/>
      <c r="C363" s="59"/>
      <c r="D363" s="59"/>
      <c r="E363" s="59"/>
      <c r="F363" s="59"/>
    </row>
    <row r="364" spans="1:6" x14ac:dyDescent="0.2">
      <c r="A364" s="59"/>
      <c r="B364" s="59"/>
      <c r="C364" s="59"/>
      <c r="D364" s="59"/>
      <c r="E364" s="59"/>
      <c r="F364" s="59"/>
    </row>
    <row r="365" spans="1:6" x14ac:dyDescent="0.2">
      <c r="A365" s="59"/>
      <c r="B365" s="59"/>
      <c r="C365" s="59"/>
      <c r="D365" s="59"/>
      <c r="E365" s="59"/>
      <c r="F365" s="59"/>
    </row>
    <row r="366" spans="1:6" x14ac:dyDescent="0.2">
      <c r="A366" s="59"/>
      <c r="B366" s="59"/>
      <c r="C366" s="59"/>
      <c r="D366" s="59"/>
      <c r="E366" s="59"/>
      <c r="F366" s="59"/>
    </row>
    <row r="367" spans="1:6" x14ac:dyDescent="0.2">
      <c r="A367" s="59"/>
      <c r="B367" s="59"/>
      <c r="C367" s="59"/>
      <c r="D367" s="59"/>
      <c r="E367" s="59"/>
      <c r="F367" s="59"/>
    </row>
    <row r="368" spans="1:6" x14ac:dyDescent="0.2">
      <c r="A368" s="59"/>
      <c r="B368" s="59"/>
      <c r="C368" s="59"/>
      <c r="D368" s="59"/>
      <c r="E368" s="59"/>
      <c r="F368" s="59"/>
    </row>
    <row r="369" spans="1:6" x14ac:dyDescent="0.2">
      <c r="A369" s="59"/>
      <c r="B369" s="59"/>
      <c r="C369" s="59"/>
      <c r="D369" s="59"/>
      <c r="E369" s="59"/>
      <c r="F369" s="59"/>
    </row>
    <row r="370" spans="1:6" x14ac:dyDescent="0.2">
      <c r="A370" s="59"/>
      <c r="B370" s="59"/>
      <c r="C370" s="59"/>
      <c r="D370" s="59"/>
      <c r="E370" s="59"/>
      <c r="F370" s="59"/>
    </row>
    <row r="371" spans="1:6" x14ac:dyDescent="0.2">
      <c r="A371" s="59"/>
      <c r="B371" s="59"/>
      <c r="C371" s="59"/>
      <c r="D371" s="59"/>
      <c r="E371" s="59"/>
      <c r="F371" s="59"/>
    </row>
    <row r="372" spans="1:6" x14ac:dyDescent="0.2">
      <c r="A372" s="59"/>
      <c r="B372" s="59"/>
      <c r="C372" s="59"/>
      <c r="D372" s="59"/>
      <c r="E372" s="59"/>
      <c r="F372" s="59"/>
    </row>
    <row r="373" spans="1:6" x14ac:dyDescent="0.2">
      <c r="A373" s="59"/>
      <c r="B373" s="59"/>
      <c r="C373" s="59"/>
      <c r="D373" s="59"/>
      <c r="E373" s="59"/>
      <c r="F373" s="59"/>
    </row>
    <row r="374" spans="1:6" x14ac:dyDescent="0.2">
      <c r="A374" s="59"/>
      <c r="B374" s="59"/>
      <c r="C374" s="59"/>
      <c r="D374" s="59"/>
      <c r="E374" s="59"/>
      <c r="F374" s="59"/>
    </row>
    <row r="375" spans="1:6" x14ac:dyDescent="0.2">
      <c r="A375" s="59"/>
      <c r="B375" s="59"/>
      <c r="C375" s="59"/>
      <c r="D375" s="59"/>
      <c r="E375" s="59"/>
      <c r="F375" s="59"/>
    </row>
    <row r="376" spans="1:6" x14ac:dyDescent="0.2">
      <c r="A376" s="59"/>
      <c r="B376" s="59"/>
      <c r="C376" s="59"/>
      <c r="D376" s="59"/>
      <c r="E376" s="59"/>
      <c r="F376" s="59"/>
    </row>
    <row r="377" spans="1:6" x14ac:dyDescent="0.2">
      <c r="A377" s="59"/>
      <c r="B377" s="59"/>
      <c r="C377" s="59"/>
      <c r="D377" s="59"/>
      <c r="E377" s="59"/>
      <c r="F377" s="59"/>
    </row>
    <row r="378" spans="1:6" x14ac:dyDescent="0.2">
      <c r="A378" s="59"/>
      <c r="B378" s="59"/>
      <c r="C378" s="59"/>
      <c r="D378" s="59"/>
      <c r="E378" s="59"/>
      <c r="F378" s="59"/>
    </row>
    <row r="379" spans="1:6" x14ac:dyDescent="0.2">
      <c r="A379" s="59"/>
      <c r="B379" s="59"/>
      <c r="C379" s="59"/>
      <c r="D379" s="59"/>
      <c r="E379" s="59"/>
      <c r="F379" s="59"/>
    </row>
    <row r="380" spans="1:6" x14ac:dyDescent="0.2">
      <c r="A380" s="59"/>
      <c r="B380" s="59"/>
      <c r="C380" s="59"/>
      <c r="D380" s="59"/>
      <c r="E380" s="59"/>
      <c r="F380" s="59"/>
    </row>
    <row r="381" spans="1:6" x14ac:dyDescent="0.2">
      <c r="A381" s="59"/>
      <c r="B381" s="59"/>
      <c r="C381" s="59"/>
      <c r="D381" s="59"/>
      <c r="E381" s="59"/>
      <c r="F381" s="59"/>
    </row>
    <row r="382" spans="1:6" x14ac:dyDescent="0.2">
      <c r="A382" s="59"/>
      <c r="B382" s="59"/>
      <c r="C382" s="59"/>
      <c r="D382" s="59"/>
      <c r="E382" s="59"/>
      <c r="F382" s="59"/>
    </row>
    <row r="383" spans="1:6" x14ac:dyDescent="0.2">
      <c r="A383" s="59"/>
      <c r="B383" s="59"/>
      <c r="C383" s="59"/>
      <c r="D383" s="59"/>
      <c r="E383" s="59"/>
      <c r="F383" s="59"/>
    </row>
    <row r="384" spans="1:6" x14ac:dyDescent="0.2">
      <c r="A384" s="59"/>
      <c r="B384" s="59"/>
      <c r="C384" s="59"/>
      <c r="D384" s="59"/>
      <c r="E384" s="59"/>
      <c r="F384" s="59"/>
    </row>
    <row r="385" spans="1:6" x14ac:dyDescent="0.2">
      <c r="A385" s="59"/>
      <c r="B385" s="59"/>
      <c r="C385" s="59"/>
      <c r="D385" s="59"/>
      <c r="E385" s="59"/>
      <c r="F385" s="59"/>
    </row>
    <row r="386" spans="1:6" x14ac:dyDescent="0.2">
      <c r="A386" s="59"/>
      <c r="B386" s="59"/>
      <c r="C386" s="59"/>
      <c r="D386" s="59"/>
      <c r="E386" s="59"/>
      <c r="F386" s="59"/>
    </row>
    <row r="387" spans="1:6" x14ac:dyDescent="0.2">
      <c r="A387" s="59"/>
      <c r="B387" s="59"/>
      <c r="C387" s="59"/>
      <c r="D387" s="59"/>
      <c r="E387" s="59"/>
      <c r="F387" s="59"/>
    </row>
    <row r="388" spans="1:6" x14ac:dyDescent="0.2">
      <c r="A388" s="59"/>
      <c r="B388" s="59"/>
      <c r="C388" s="59"/>
      <c r="D388" s="59"/>
      <c r="E388" s="59"/>
      <c r="F388" s="59"/>
    </row>
    <row r="389" spans="1:6" x14ac:dyDescent="0.2">
      <c r="A389" s="59"/>
      <c r="B389" s="59"/>
      <c r="C389" s="59"/>
      <c r="D389" s="59"/>
      <c r="E389" s="59"/>
      <c r="F389" s="59"/>
    </row>
    <row r="390" spans="1:6" x14ac:dyDescent="0.2">
      <c r="A390" s="59"/>
      <c r="B390" s="59"/>
      <c r="C390" s="59"/>
      <c r="D390" s="59"/>
      <c r="E390" s="59"/>
      <c r="F390" s="59"/>
    </row>
    <row r="391" spans="1:6" x14ac:dyDescent="0.2">
      <c r="A391" s="59"/>
      <c r="B391" s="59"/>
      <c r="C391" s="59"/>
      <c r="D391" s="59"/>
      <c r="E391" s="59"/>
      <c r="F391" s="59"/>
    </row>
    <row r="392" spans="1:6" x14ac:dyDescent="0.2">
      <c r="A392" s="59"/>
      <c r="B392" s="59"/>
      <c r="C392" s="59"/>
      <c r="D392" s="59"/>
      <c r="E392" s="59"/>
      <c r="F392" s="59"/>
    </row>
    <row r="393" spans="1:6" x14ac:dyDescent="0.2">
      <c r="A393" s="59"/>
      <c r="B393" s="59"/>
      <c r="C393" s="59"/>
      <c r="D393" s="59"/>
      <c r="E393" s="59"/>
      <c r="F393" s="59"/>
    </row>
    <row r="394" spans="1:6" x14ac:dyDescent="0.2">
      <c r="A394" s="59"/>
      <c r="B394" s="59"/>
      <c r="C394" s="59"/>
      <c r="D394" s="59"/>
      <c r="E394" s="59"/>
      <c r="F394" s="59"/>
    </row>
    <row r="395" spans="1:6" x14ac:dyDescent="0.2">
      <c r="A395" s="59"/>
      <c r="B395" s="59"/>
      <c r="C395" s="59"/>
      <c r="D395" s="59"/>
      <c r="E395" s="59"/>
      <c r="F395" s="59"/>
    </row>
    <row r="396" spans="1:6" x14ac:dyDescent="0.2">
      <c r="A396" s="59"/>
      <c r="B396" s="59"/>
      <c r="C396" s="59"/>
      <c r="D396" s="59"/>
      <c r="E396" s="59"/>
      <c r="F396" s="59"/>
    </row>
    <row r="397" spans="1:6" x14ac:dyDescent="0.2">
      <c r="A397" s="59"/>
      <c r="B397" s="59"/>
      <c r="C397" s="59"/>
      <c r="D397" s="59"/>
      <c r="E397" s="59"/>
      <c r="F397" s="59"/>
    </row>
    <row r="398" spans="1:6" x14ac:dyDescent="0.2">
      <c r="A398" s="59"/>
      <c r="B398" s="59"/>
      <c r="C398" s="59"/>
      <c r="D398" s="59"/>
      <c r="E398" s="59"/>
      <c r="F398" s="59"/>
    </row>
    <row r="399" spans="1:6" x14ac:dyDescent="0.2">
      <c r="A399" s="59"/>
      <c r="B399" s="59"/>
      <c r="C399" s="59"/>
      <c r="D399" s="59"/>
      <c r="E399" s="59"/>
      <c r="F399" s="59"/>
    </row>
    <row r="400" spans="1:6" x14ac:dyDescent="0.2">
      <c r="A400" s="59"/>
      <c r="B400" s="59"/>
      <c r="C400" s="59"/>
      <c r="D400" s="59"/>
      <c r="E400" s="59"/>
      <c r="F400" s="59"/>
    </row>
    <row r="401" spans="1:6" x14ac:dyDescent="0.2">
      <c r="A401" s="59"/>
      <c r="B401" s="59"/>
      <c r="C401" s="59"/>
      <c r="D401" s="59"/>
      <c r="E401" s="59"/>
      <c r="F401" s="59"/>
    </row>
    <row r="402" spans="1:6" x14ac:dyDescent="0.2">
      <c r="A402" s="59"/>
      <c r="B402" s="59"/>
      <c r="C402" s="59"/>
      <c r="D402" s="59"/>
      <c r="E402" s="59"/>
      <c r="F402" s="59"/>
    </row>
    <row r="403" spans="1:6" x14ac:dyDescent="0.2">
      <c r="A403" s="59"/>
      <c r="B403" s="59"/>
      <c r="C403" s="59"/>
      <c r="D403" s="59"/>
      <c r="E403" s="59"/>
      <c r="F403" s="59"/>
    </row>
    <row r="404" spans="1:6" x14ac:dyDescent="0.2">
      <c r="A404" s="59"/>
      <c r="B404" s="59"/>
      <c r="C404" s="59"/>
      <c r="D404" s="59"/>
      <c r="E404" s="59"/>
      <c r="F404" s="59"/>
    </row>
    <row r="405" spans="1:6" x14ac:dyDescent="0.2">
      <c r="A405" s="59"/>
      <c r="B405" s="59"/>
      <c r="C405" s="59"/>
      <c r="D405" s="59"/>
      <c r="E405" s="59"/>
      <c r="F405" s="59"/>
    </row>
    <row r="406" spans="1:6" x14ac:dyDescent="0.2">
      <c r="A406" s="59"/>
      <c r="B406" s="59"/>
      <c r="C406" s="59"/>
      <c r="D406" s="59"/>
      <c r="E406" s="59"/>
      <c r="F406" s="59"/>
    </row>
    <row r="407" spans="1:6" x14ac:dyDescent="0.2">
      <c r="A407" s="59"/>
      <c r="B407" s="59"/>
      <c r="C407" s="59"/>
      <c r="D407" s="59"/>
      <c r="E407" s="59"/>
      <c r="F407" s="59"/>
    </row>
    <row r="408" spans="1:6" x14ac:dyDescent="0.2">
      <c r="A408" s="59"/>
      <c r="B408" s="59"/>
      <c r="C408" s="59"/>
      <c r="D408" s="59"/>
      <c r="E408" s="59"/>
      <c r="F408" s="59"/>
    </row>
    <row r="409" spans="1:6" x14ac:dyDescent="0.2">
      <c r="A409" s="59"/>
      <c r="B409" s="59"/>
      <c r="C409" s="59"/>
      <c r="D409" s="59"/>
      <c r="E409" s="59"/>
      <c r="F409" s="59"/>
    </row>
    <row r="410" spans="1:6" x14ac:dyDescent="0.2">
      <c r="A410" s="59"/>
      <c r="B410" s="59"/>
      <c r="C410" s="59"/>
      <c r="D410" s="59"/>
      <c r="E410" s="59"/>
      <c r="F410" s="59"/>
    </row>
    <row r="411" spans="1:6" x14ac:dyDescent="0.2">
      <c r="A411" s="59"/>
      <c r="B411" s="59"/>
      <c r="C411" s="59"/>
      <c r="D411" s="59"/>
      <c r="E411" s="59"/>
      <c r="F411" s="59"/>
    </row>
    <row r="412" spans="1:6" x14ac:dyDescent="0.2">
      <c r="A412" s="59"/>
      <c r="B412" s="59"/>
      <c r="C412" s="59"/>
      <c r="D412" s="59"/>
      <c r="E412" s="59"/>
      <c r="F412" s="59"/>
    </row>
    <row r="413" spans="1:6" x14ac:dyDescent="0.2">
      <c r="A413" s="59"/>
      <c r="B413" s="59"/>
      <c r="C413" s="59"/>
      <c r="D413" s="59"/>
      <c r="E413" s="59"/>
      <c r="F413" s="59"/>
    </row>
    <row r="414" spans="1:6" x14ac:dyDescent="0.2">
      <c r="A414" s="59"/>
      <c r="B414" s="59"/>
      <c r="C414" s="59"/>
      <c r="D414" s="59"/>
      <c r="E414" s="59"/>
      <c r="F414" s="59"/>
    </row>
    <row r="415" spans="1:6" x14ac:dyDescent="0.2">
      <c r="A415" s="59"/>
      <c r="B415" s="59"/>
      <c r="C415" s="59"/>
      <c r="D415" s="59"/>
      <c r="E415" s="59"/>
      <c r="F415" s="59"/>
    </row>
    <row r="416" spans="1:6" x14ac:dyDescent="0.2">
      <c r="A416" s="59"/>
      <c r="B416" s="59"/>
      <c r="C416" s="59"/>
      <c r="D416" s="59"/>
      <c r="E416" s="59"/>
      <c r="F416" s="59"/>
    </row>
    <row r="417" spans="1:6" x14ac:dyDescent="0.2">
      <c r="A417" s="59"/>
      <c r="B417" s="59"/>
      <c r="C417" s="59"/>
      <c r="D417" s="59"/>
      <c r="E417" s="59"/>
      <c r="F417" s="59"/>
    </row>
    <row r="418" spans="1:6" x14ac:dyDescent="0.2">
      <c r="A418" s="59"/>
      <c r="B418" s="59"/>
      <c r="C418" s="59"/>
      <c r="D418" s="59"/>
      <c r="E418" s="59"/>
      <c r="F418" s="59"/>
    </row>
    <row r="419" spans="1:6" x14ac:dyDescent="0.2">
      <c r="A419" s="59"/>
      <c r="B419" s="59"/>
      <c r="C419" s="59"/>
      <c r="D419" s="59"/>
      <c r="E419" s="59"/>
      <c r="F419" s="59"/>
    </row>
    <row r="420" spans="1:6" x14ac:dyDescent="0.2">
      <c r="A420" s="59"/>
      <c r="B420" s="59"/>
      <c r="C420" s="59"/>
      <c r="D420" s="59"/>
      <c r="E420" s="59"/>
      <c r="F420" s="59"/>
    </row>
    <row r="421" spans="1:6" x14ac:dyDescent="0.2">
      <c r="A421" s="59"/>
      <c r="B421" s="59"/>
      <c r="C421" s="59"/>
      <c r="D421" s="59"/>
      <c r="E421" s="59"/>
      <c r="F421" s="59"/>
    </row>
    <row r="422" spans="1:6" x14ac:dyDescent="0.2">
      <c r="A422" s="59"/>
      <c r="B422" s="59"/>
      <c r="C422" s="59"/>
      <c r="D422" s="59"/>
      <c r="E422" s="59"/>
      <c r="F422" s="59"/>
    </row>
    <row r="423" spans="1:6" x14ac:dyDescent="0.2">
      <c r="A423" s="59"/>
      <c r="B423" s="59"/>
      <c r="C423" s="59"/>
      <c r="D423" s="59"/>
      <c r="E423" s="59"/>
      <c r="F423" s="59"/>
    </row>
    <row r="424" spans="1:6" x14ac:dyDescent="0.2">
      <c r="A424" s="59"/>
      <c r="B424" s="59"/>
      <c r="C424" s="59"/>
      <c r="D424" s="59"/>
      <c r="E424" s="59"/>
      <c r="F424" s="59"/>
    </row>
    <row r="425" spans="1:6" x14ac:dyDescent="0.2">
      <c r="A425" s="59"/>
      <c r="B425" s="59"/>
      <c r="C425" s="59"/>
      <c r="D425" s="59"/>
      <c r="E425" s="59"/>
      <c r="F425" s="59"/>
    </row>
    <row r="426" spans="1:6" x14ac:dyDescent="0.2">
      <c r="A426" s="59"/>
      <c r="B426" s="59"/>
      <c r="C426" s="59"/>
      <c r="D426" s="59"/>
      <c r="E426" s="59"/>
      <c r="F426" s="59"/>
    </row>
    <row r="427" spans="1:6" x14ac:dyDescent="0.2">
      <c r="A427" s="59"/>
      <c r="B427" s="59"/>
      <c r="C427" s="59"/>
      <c r="D427" s="59"/>
      <c r="E427" s="59"/>
      <c r="F427" s="59"/>
    </row>
    <row r="428" spans="1:6" x14ac:dyDescent="0.2">
      <c r="A428" s="59"/>
      <c r="B428" s="59"/>
      <c r="C428" s="59"/>
      <c r="D428" s="59"/>
      <c r="E428" s="59"/>
      <c r="F428" s="59"/>
    </row>
    <row r="429" spans="1:6" x14ac:dyDescent="0.2">
      <c r="A429" s="59"/>
      <c r="B429" s="59"/>
      <c r="C429" s="59"/>
      <c r="D429" s="59"/>
      <c r="E429" s="59"/>
      <c r="F429" s="59"/>
    </row>
    <row r="430" spans="1:6" x14ac:dyDescent="0.2">
      <c r="A430" s="59"/>
      <c r="B430" s="59"/>
      <c r="C430" s="59"/>
      <c r="D430" s="59"/>
      <c r="E430" s="59"/>
      <c r="F430" s="59"/>
    </row>
    <row r="431" spans="1:6" x14ac:dyDescent="0.2">
      <c r="A431" s="59"/>
      <c r="B431" s="59"/>
      <c r="C431" s="59"/>
      <c r="D431" s="59"/>
      <c r="E431" s="59"/>
      <c r="F431" s="59"/>
    </row>
    <row r="432" spans="1:6" x14ac:dyDescent="0.2">
      <c r="A432" s="59"/>
      <c r="B432" s="59"/>
      <c r="C432" s="59"/>
      <c r="D432" s="59"/>
      <c r="E432" s="59"/>
      <c r="F432" s="59"/>
    </row>
    <row r="433" spans="1:6" x14ac:dyDescent="0.2">
      <c r="A433" s="59"/>
      <c r="B433" s="59"/>
      <c r="C433" s="59"/>
      <c r="D433" s="59"/>
      <c r="E433" s="59"/>
      <c r="F433" s="59"/>
    </row>
    <row r="434" spans="1:6" x14ac:dyDescent="0.2">
      <c r="A434" s="59"/>
      <c r="B434" s="59"/>
      <c r="C434" s="59"/>
      <c r="D434" s="59"/>
      <c r="E434" s="59"/>
      <c r="F434" s="59"/>
    </row>
    <row r="435" spans="1:6" x14ac:dyDescent="0.2">
      <c r="A435" s="59"/>
      <c r="B435" s="59"/>
      <c r="C435" s="59"/>
      <c r="D435" s="59"/>
      <c r="E435" s="59"/>
      <c r="F435" s="59"/>
    </row>
    <row r="436" spans="1:6" x14ac:dyDescent="0.2">
      <c r="A436" s="59"/>
      <c r="B436" s="59"/>
      <c r="C436" s="59"/>
      <c r="D436" s="59"/>
      <c r="E436" s="59"/>
      <c r="F436" s="59"/>
    </row>
    <row r="437" spans="1:6" x14ac:dyDescent="0.2">
      <c r="A437" s="59"/>
      <c r="B437" s="59"/>
      <c r="C437" s="59"/>
      <c r="D437" s="59"/>
      <c r="E437" s="59"/>
      <c r="F437" s="59"/>
    </row>
    <row r="438" spans="1:6" x14ac:dyDescent="0.2">
      <c r="A438" s="59"/>
      <c r="B438" s="59"/>
      <c r="C438" s="59"/>
      <c r="D438" s="59"/>
      <c r="E438" s="59"/>
      <c r="F438" s="59"/>
    </row>
    <row r="439" spans="1:6" x14ac:dyDescent="0.2">
      <c r="A439" s="59"/>
      <c r="B439" s="59"/>
      <c r="C439" s="59"/>
      <c r="D439" s="59"/>
      <c r="E439" s="59"/>
      <c r="F439" s="59"/>
    </row>
    <row r="440" spans="1:6" x14ac:dyDescent="0.2">
      <c r="A440" s="59"/>
      <c r="B440" s="59"/>
      <c r="C440" s="59"/>
      <c r="D440" s="59"/>
      <c r="E440" s="59"/>
      <c r="F440" s="59"/>
    </row>
    <row r="441" spans="1:6" x14ac:dyDescent="0.2">
      <c r="A441" s="59"/>
      <c r="B441" s="59"/>
      <c r="C441" s="59"/>
      <c r="D441" s="59"/>
      <c r="E441" s="59"/>
      <c r="F441" s="59"/>
    </row>
    <row r="442" spans="1:6" x14ac:dyDescent="0.2">
      <c r="A442" s="59"/>
      <c r="B442" s="59"/>
      <c r="C442" s="59"/>
      <c r="D442" s="59"/>
      <c r="E442" s="59"/>
      <c r="F442" s="59"/>
    </row>
    <row r="443" spans="1:6" x14ac:dyDescent="0.2">
      <c r="A443" s="59"/>
      <c r="B443" s="59"/>
      <c r="C443" s="59"/>
      <c r="D443" s="59"/>
      <c r="E443" s="59"/>
      <c r="F443" s="59"/>
    </row>
    <row r="444" spans="1:6" x14ac:dyDescent="0.2">
      <c r="A444" s="59"/>
      <c r="B444" s="59"/>
      <c r="C444" s="59"/>
      <c r="D444" s="59"/>
      <c r="E444" s="59"/>
      <c r="F444" s="59"/>
    </row>
    <row r="445" spans="1:6" x14ac:dyDescent="0.2">
      <c r="A445" s="59"/>
      <c r="B445" s="59"/>
      <c r="C445" s="59"/>
      <c r="D445" s="59"/>
      <c r="E445" s="59"/>
      <c r="F445" s="59"/>
    </row>
    <row r="446" spans="1:6" x14ac:dyDescent="0.2">
      <c r="A446" s="59"/>
      <c r="B446" s="59"/>
      <c r="C446" s="59"/>
      <c r="D446" s="59"/>
      <c r="E446" s="59"/>
      <c r="F446" s="59"/>
    </row>
    <row r="447" spans="1:6" x14ac:dyDescent="0.2">
      <c r="A447" s="59"/>
      <c r="B447" s="59"/>
      <c r="C447" s="59"/>
      <c r="D447" s="59"/>
      <c r="E447" s="59"/>
      <c r="F447" s="59"/>
    </row>
    <row r="448" spans="1:6" x14ac:dyDescent="0.2">
      <c r="A448" s="59"/>
      <c r="B448" s="59"/>
      <c r="C448" s="59"/>
      <c r="D448" s="59"/>
      <c r="E448" s="59"/>
      <c r="F448" s="59"/>
    </row>
    <row r="449" spans="1:6" x14ac:dyDescent="0.2">
      <c r="A449" s="59"/>
      <c r="B449" s="59"/>
      <c r="C449" s="59"/>
      <c r="D449" s="59"/>
      <c r="E449" s="59"/>
      <c r="F449" s="59"/>
    </row>
    <row r="450" spans="1:6" x14ac:dyDescent="0.2">
      <c r="A450" s="59"/>
      <c r="B450" s="59"/>
      <c r="C450" s="59"/>
      <c r="D450" s="59"/>
      <c r="E450" s="59"/>
      <c r="F450" s="59"/>
    </row>
    <row r="451" spans="1:6" x14ac:dyDescent="0.2">
      <c r="A451" s="59"/>
      <c r="B451" s="59"/>
      <c r="C451" s="59"/>
      <c r="D451" s="59"/>
      <c r="E451" s="59"/>
      <c r="F451" s="59"/>
    </row>
    <row r="452" spans="1:6" x14ac:dyDescent="0.2">
      <c r="A452" s="59"/>
      <c r="B452" s="59"/>
      <c r="C452" s="59"/>
      <c r="D452" s="59"/>
      <c r="E452" s="59"/>
      <c r="F452" s="59"/>
    </row>
    <row r="453" spans="1:6" x14ac:dyDescent="0.2">
      <c r="A453" s="59"/>
      <c r="B453" s="59"/>
      <c r="C453" s="59"/>
      <c r="D453" s="59"/>
      <c r="E453" s="59"/>
      <c r="F453" s="59"/>
    </row>
    <row r="454" spans="1:6" x14ac:dyDescent="0.2">
      <c r="A454" s="59"/>
      <c r="B454" s="59"/>
      <c r="C454" s="59"/>
      <c r="D454" s="59"/>
      <c r="E454" s="59"/>
      <c r="F454" s="59"/>
    </row>
    <row r="455" spans="1:6" x14ac:dyDescent="0.2">
      <c r="A455" s="59"/>
      <c r="B455" s="59"/>
      <c r="C455" s="59"/>
      <c r="D455" s="59"/>
      <c r="E455" s="59"/>
      <c r="F455" s="59"/>
    </row>
    <row r="456" spans="1:6" x14ac:dyDescent="0.2">
      <c r="A456" s="59"/>
      <c r="B456" s="59"/>
      <c r="C456" s="59"/>
      <c r="D456" s="59"/>
      <c r="E456" s="59"/>
      <c r="F456" s="59"/>
    </row>
    <row r="457" spans="1:6" x14ac:dyDescent="0.2">
      <c r="A457" s="59"/>
      <c r="B457" s="59"/>
      <c r="C457" s="59"/>
      <c r="D457" s="59"/>
      <c r="E457" s="59"/>
      <c r="F457" s="59"/>
    </row>
    <row r="458" spans="1:6" x14ac:dyDescent="0.2">
      <c r="A458" s="59"/>
      <c r="B458" s="59"/>
      <c r="C458" s="59"/>
      <c r="D458" s="59"/>
      <c r="E458" s="59"/>
      <c r="F458" s="59"/>
    </row>
    <row r="459" spans="1:6" x14ac:dyDescent="0.2">
      <c r="A459" s="59"/>
      <c r="B459" s="59"/>
      <c r="C459" s="59"/>
      <c r="D459" s="59"/>
      <c r="E459" s="59"/>
      <c r="F459" s="59"/>
    </row>
    <row r="460" spans="1:6" x14ac:dyDescent="0.2">
      <c r="A460" s="59"/>
      <c r="B460" s="59"/>
      <c r="C460" s="59"/>
      <c r="D460" s="59"/>
      <c r="E460" s="59"/>
      <c r="F460" s="59"/>
    </row>
    <row r="461" spans="1:6" x14ac:dyDescent="0.2">
      <c r="A461" s="59"/>
      <c r="B461" s="59"/>
      <c r="C461" s="59"/>
      <c r="D461" s="59"/>
      <c r="E461" s="59"/>
      <c r="F461" s="59"/>
    </row>
    <row r="462" spans="1:6" x14ac:dyDescent="0.2">
      <c r="A462" s="59"/>
      <c r="B462" s="59"/>
      <c r="C462" s="59"/>
      <c r="D462" s="59"/>
      <c r="E462" s="59"/>
      <c r="F462" s="59"/>
    </row>
    <row r="463" spans="1:6" x14ac:dyDescent="0.2">
      <c r="A463" s="59"/>
      <c r="B463" s="59"/>
      <c r="C463" s="59"/>
      <c r="D463" s="59"/>
      <c r="E463" s="59"/>
      <c r="F463" s="59"/>
    </row>
    <row r="464" spans="1:6" x14ac:dyDescent="0.2">
      <c r="A464" s="59"/>
      <c r="B464" s="59"/>
      <c r="C464" s="59"/>
      <c r="D464" s="59"/>
      <c r="E464" s="59"/>
      <c r="F464" s="59"/>
    </row>
    <row r="465" spans="1:6" x14ac:dyDescent="0.2">
      <c r="A465" s="59"/>
      <c r="B465" s="59"/>
      <c r="C465" s="59"/>
      <c r="D465" s="59"/>
      <c r="E465" s="59"/>
      <c r="F465" s="59"/>
    </row>
    <row r="466" spans="1:6" x14ac:dyDescent="0.2">
      <c r="A466" s="59"/>
      <c r="B466" s="59"/>
      <c r="C466" s="59"/>
      <c r="D466" s="59"/>
      <c r="E466" s="59"/>
      <c r="F466" s="59"/>
    </row>
    <row r="467" spans="1:6" x14ac:dyDescent="0.2">
      <c r="A467" s="59"/>
      <c r="B467" s="59"/>
      <c r="C467" s="59"/>
      <c r="D467" s="59"/>
      <c r="E467" s="59"/>
      <c r="F467" s="59"/>
    </row>
    <row r="468" spans="1:6" x14ac:dyDescent="0.2">
      <c r="A468" s="59"/>
      <c r="B468" s="59"/>
      <c r="C468" s="59"/>
      <c r="D468" s="59"/>
      <c r="E468" s="59"/>
      <c r="F468" s="59"/>
    </row>
    <row r="469" spans="1:6" x14ac:dyDescent="0.2">
      <c r="A469" s="59"/>
      <c r="B469" s="59"/>
      <c r="C469" s="59"/>
      <c r="D469" s="59"/>
      <c r="E469" s="59"/>
      <c r="F469" s="59"/>
    </row>
    <row r="470" spans="1:6" x14ac:dyDescent="0.2">
      <c r="A470" s="59"/>
      <c r="B470" s="59"/>
      <c r="C470" s="59"/>
      <c r="D470" s="59"/>
      <c r="E470" s="59"/>
      <c r="F470" s="59"/>
    </row>
    <row r="471" spans="1:6" x14ac:dyDescent="0.2">
      <c r="A471" s="59"/>
      <c r="B471" s="59"/>
      <c r="C471" s="59"/>
      <c r="D471" s="59"/>
      <c r="E471" s="59"/>
      <c r="F471" s="59"/>
    </row>
    <row r="472" spans="1:6" x14ac:dyDescent="0.2">
      <c r="A472" s="59"/>
      <c r="B472" s="59"/>
      <c r="C472" s="59"/>
      <c r="D472" s="59"/>
      <c r="E472" s="59"/>
      <c r="F472" s="59"/>
    </row>
    <row r="473" spans="1:6" x14ac:dyDescent="0.2">
      <c r="A473" s="59"/>
      <c r="B473" s="59"/>
      <c r="C473" s="59"/>
      <c r="D473" s="59"/>
      <c r="E473" s="59"/>
      <c r="F473" s="59"/>
    </row>
    <row r="474" spans="1:6" x14ac:dyDescent="0.2">
      <c r="A474" s="59"/>
      <c r="B474" s="59"/>
      <c r="C474" s="59"/>
      <c r="D474" s="59"/>
      <c r="E474" s="59"/>
      <c r="F474" s="59"/>
    </row>
    <row r="475" spans="1:6" x14ac:dyDescent="0.2">
      <c r="A475" s="59"/>
      <c r="B475" s="59"/>
      <c r="C475" s="59"/>
      <c r="D475" s="59"/>
      <c r="E475" s="59"/>
      <c r="F475" s="59"/>
    </row>
    <row r="476" spans="1:6" x14ac:dyDescent="0.2">
      <c r="A476" s="59"/>
      <c r="B476" s="59"/>
      <c r="C476" s="59"/>
      <c r="D476" s="59"/>
      <c r="E476" s="59"/>
      <c r="F476" s="59"/>
    </row>
    <row r="477" spans="1:6" x14ac:dyDescent="0.2">
      <c r="A477" s="59"/>
      <c r="B477" s="59"/>
      <c r="C477" s="59"/>
      <c r="D477" s="59"/>
      <c r="E477" s="59"/>
      <c r="F477" s="59"/>
    </row>
    <row r="478" spans="1:6" x14ac:dyDescent="0.2">
      <c r="A478" s="59"/>
      <c r="B478" s="59"/>
      <c r="C478" s="59"/>
      <c r="D478" s="59"/>
      <c r="E478" s="59"/>
      <c r="F478" s="59"/>
    </row>
    <row r="479" spans="1:6" x14ac:dyDescent="0.2">
      <c r="A479" s="59"/>
      <c r="B479" s="59"/>
      <c r="C479" s="59"/>
      <c r="D479" s="59"/>
      <c r="E479" s="59"/>
      <c r="F479" s="59"/>
    </row>
    <row r="480" spans="1:6" x14ac:dyDescent="0.2">
      <c r="A480" s="59"/>
      <c r="B480" s="59"/>
      <c r="C480" s="59"/>
      <c r="D480" s="59"/>
      <c r="E480" s="59"/>
      <c r="F480" s="59"/>
    </row>
    <row r="481" spans="1:6" x14ac:dyDescent="0.2">
      <c r="A481" s="59"/>
      <c r="B481" s="59"/>
      <c r="C481" s="59"/>
      <c r="D481" s="59"/>
      <c r="E481" s="59"/>
      <c r="F481" s="59"/>
    </row>
    <row r="482" spans="1:6" x14ac:dyDescent="0.2">
      <c r="A482" s="59"/>
      <c r="B482" s="59"/>
      <c r="C482" s="59"/>
      <c r="D482" s="59"/>
      <c r="E482" s="59"/>
      <c r="F482" s="59"/>
    </row>
    <row r="483" spans="1:6" x14ac:dyDescent="0.2">
      <c r="A483" s="59"/>
      <c r="B483" s="59"/>
      <c r="C483" s="59"/>
      <c r="D483" s="59"/>
      <c r="E483" s="59"/>
      <c r="F483" s="59"/>
    </row>
    <row r="484" spans="1:6" x14ac:dyDescent="0.2">
      <c r="A484" s="59"/>
      <c r="B484" s="59"/>
      <c r="C484" s="59"/>
      <c r="D484" s="59"/>
      <c r="E484" s="59"/>
      <c r="F484" s="59"/>
    </row>
    <row r="485" spans="1:6" x14ac:dyDescent="0.2">
      <c r="A485" s="59"/>
      <c r="B485" s="59"/>
      <c r="C485" s="59"/>
      <c r="D485" s="59"/>
      <c r="E485" s="59"/>
      <c r="F485" s="59"/>
    </row>
    <row r="486" spans="1:6" x14ac:dyDescent="0.2">
      <c r="A486" s="59"/>
      <c r="B486" s="59"/>
      <c r="C486" s="59"/>
      <c r="D486" s="59"/>
      <c r="E486" s="59"/>
      <c r="F486" s="59"/>
    </row>
    <row r="487" spans="1:6" x14ac:dyDescent="0.2">
      <c r="A487" s="59"/>
      <c r="B487" s="59"/>
      <c r="C487" s="59"/>
      <c r="D487" s="59"/>
      <c r="E487" s="59"/>
      <c r="F487" s="59"/>
    </row>
    <row r="488" spans="1:6" x14ac:dyDescent="0.2">
      <c r="A488" s="59"/>
      <c r="B488" s="59"/>
      <c r="C488" s="59"/>
      <c r="D488" s="59"/>
      <c r="E488" s="59"/>
      <c r="F488" s="59"/>
    </row>
    <row r="489" spans="1:6" x14ac:dyDescent="0.2">
      <c r="A489" s="59"/>
      <c r="B489" s="59"/>
      <c r="C489" s="59"/>
      <c r="D489" s="59"/>
      <c r="E489" s="59"/>
      <c r="F489" s="59"/>
    </row>
    <row r="490" spans="1:6" x14ac:dyDescent="0.2">
      <c r="A490" s="59"/>
      <c r="B490" s="59"/>
      <c r="C490" s="59"/>
      <c r="D490" s="59"/>
      <c r="E490" s="59"/>
      <c r="F490" s="59"/>
    </row>
    <row r="491" spans="1:6" x14ac:dyDescent="0.2">
      <c r="A491" s="59"/>
      <c r="B491" s="59"/>
      <c r="C491" s="59"/>
      <c r="D491" s="59"/>
      <c r="E491" s="59"/>
      <c r="F491" s="59"/>
    </row>
    <row r="492" spans="1:6" x14ac:dyDescent="0.2">
      <c r="A492" s="59"/>
      <c r="B492" s="59"/>
      <c r="C492" s="59"/>
      <c r="D492" s="59"/>
      <c r="E492" s="59"/>
      <c r="F492" s="59"/>
    </row>
    <row r="493" spans="1:6" x14ac:dyDescent="0.2">
      <c r="A493" s="59"/>
      <c r="B493" s="59"/>
      <c r="C493" s="59"/>
      <c r="D493" s="59"/>
      <c r="E493" s="59"/>
      <c r="F493" s="59"/>
    </row>
    <row r="494" spans="1:6" x14ac:dyDescent="0.2">
      <c r="A494" s="59"/>
      <c r="B494" s="59"/>
      <c r="C494" s="59"/>
      <c r="D494" s="59"/>
      <c r="E494" s="59"/>
      <c r="F494" s="59"/>
    </row>
    <row r="495" spans="1:6" x14ac:dyDescent="0.2">
      <c r="A495" s="59"/>
      <c r="B495" s="59"/>
      <c r="C495" s="59"/>
      <c r="D495" s="59"/>
      <c r="E495" s="59"/>
      <c r="F495" s="59"/>
    </row>
    <row r="496" spans="1:6" x14ac:dyDescent="0.2">
      <c r="A496" s="59"/>
      <c r="B496" s="59"/>
      <c r="C496" s="59"/>
      <c r="D496" s="59"/>
      <c r="E496" s="59"/>
      <c r="F496" s="59"/>
    </row>
    <row r="497" spans="1:6" x14ac:dyDescent="0.2">
      <c r="A497" s="59"/>
      <c r="B497" s="59"/>
      <c r="C497" s="59"/>
      <c r="D497" s="59"/>
      <c r="E497" s="59"/>
      <c r="F497" s="59"/>
    </row>
    <row r="498" spans="1:6" x14ac:dyDescent="0.2">
      <c r="A498" s="59"/>
      <c r="B498" s="59"/>
      <c r="C498" s="59"/>
      <c r="D498" s="59"/>
      <c r="E498" s="59"/>
      <c r="F498" s="59"/>
    </row>
    <row r="499" spans="1:6" x14ac:dyDescent="0.2">
      <c r="A499" s="59"/>
      <c r="B499" s="59"/>
      <c r="C499" s="59"/>
      <c r="D499" s="59"/>
      <c r="E499" s="59"/>
      <c r="F499" s="59"/>
    </row>
    <row r="500" spans="1:6" x14ac:dyDescent="0.2">
      <c r="A500" s="59"/>
      <c r="B500" s="59"/>
      <c r="C500" s="59"/>
      <c r="D500" s="59"/>
      <c r="E500" s="59"/>
      <c r="F500" s="59"/>
    </row>
    <row r="501" spans="1:6" x14ac:dyDescent="0.2">
      <c r="A501" s="59"/>
      <c r="B501" s="59"/>
      <c r="C501" s="59"/>
      <c r="D501" s="59"/>
      <c r="E501" s="59"/>
      <c r="F501" s="59"/>
    </row>
    <row r="502" spans="1:6" x14ac:dyDescent="0.2">
      <c r="A502" s="59"/>
      <c r="B502" s="59"/>
      <c r="C502" s="59"/>
      <c r="D502" s="59"/>
      <c r="E502" s="59"/>
      <c r="F502" s="59"/>
    </row>
    <row r="503" spans="1:6" x14ac:dyDescent="0.2">
      <c r="A503" s="59"/>
      <c r="B503" s="59"/>
      <c r="C503" s="59"/>
      <c r="D503" s="59"/>
      <c r="E503" s="59"/>
      <c r="F503" s="59"/>
    </row>
    <row r="504" spans="1:6" x14ac:dyDescent="0.2">
      <c r="A504" s="59"/>
      <c r="B504" s="59"/>
      <c r="C504" s="59"/>
      <c r="D504" s="59"/>
      <c r="E504" s="59"/>
      <c r="F504" s="59"/>
    </row>
    <row r="505" spans="1:6" x14ac:dyDescent="0.2">
      <c r="A505" s="59"/>
      <c r="B505" s="59"/>
      <c r="C505" s="59"/>
      <c r="D505" s="59"/>
      <c r="E505" s="59"/>
      <c r="F505" s="59"/>
    </row>
    <row r="506" spans="1:6" x14ac:dyDescent="0.2">
      <c r="A506" s="59"/>
      <c r="B506" s="59"/>
      <c r="C506" s="59"/>
      <c r="D506" s="59"/>
      <c r="E506" s="59"/>
      <c r="F506" s="59"/>
    </row>
    <row r="507" spans="1:6" x14ac:dyDescent="0.2">
      <c r="A507" s="59"/>
      <c r="B507" s="59"/>
      <c r="C507" s="59"/>
      <c r="D507" s="59"/>
      <c r="E507" s="59"/>
      <c r="F507" s="59"/>
    </row>
    <row r="508" spans="1:6" x14ac:dyDescent="0.2">
      <c r="A508" s="59"/>
      <c r="B508" s="59"/>
      <c r="C508" s="59"/>
      <c r="D508" s="59"/>
      <c r="E508" s="59"/>
      <c r="F508" s="59"/>
    </row>
    <row r="509" spans="1:6" x14ac:dyDescent="0.2">
      <c r="A509" s="59"/>
      <c r="B509" s="59"/>
      <c r="C509" s="59"/>
      <c r="D509" s="59"/>
      <c r="E509" s="59"/>
      <c r="F509" s="59"/>
    </row>
    <row r="510" spans="1:6" x14ac:dyDescent="0.2">
      <c r="A510" s="59"/>
      <c r="B510" s="59"/>
      <c r="C510" s="59"/>
      <c r="D510" s="59"/>
      <c r="E510" s="59"/>
      <c r="F510" s="59"/>
    </row>
    <row r="511" spans="1:6" x14ac:dyDescent="0.2">
      <c r="A511" s="59"/>
      <c r="B511" s="59"/>
      <c r="C511" s="59"/>
      <c r="D511" s="59"/>
      <c r="E511" s="59"/>
      <c r="F511" s="59"/>
    </row>
    <row r="512" spans="1:6" x14ac:dyDescent="0.2">
      <c r="A512" s="59"/>
      <c r="B512" s="59"/>
      <c r="C512" s="59"/>
      <c r="D512" s="59"/>
      <c r="E512" s="59"/>
      <c r="F512" s="59"/>
    </row>
    <row r="513" spans="1:6" x14ac:dyDescent="0.2">
      <c r="A513" s="59"/>
      <c r="B513" s="59"/>
      <c r="C513" s="59"/>
      <c r="D513" s="59"/>
      <c r="E513" s="59"/>
      <c r="F513" s="59"/>
    </row>
    <row r="514" spans="1:6" x14ac:dyDescent="0.2">
      <c r="A514" s="59"/>
      <c r="B514" s="59"/>
      <c r="C514" s="59"/>
      <c r="D514" s="59"/>
      <c r="E514" s="59"/>
      <c r="F514" s="59"/>
    </row>
    <row r="515" spans="1:6" x14ac:dyDescent="0.2">
      <c r="A515" s="59"/>
      <c r="B515" s="59"/>
      <c r="C515" s="59"/>
      <c r="D515" s="59"/>
      <c r="E515" s="59"/>
      <c r="F515" s="59"/>
    </row>
    <row r="516" spans="1:6" x14ac:dyDescent="0.2">
      <c r="A516" s="59"/>
      <c r="B516" s="59"/>
      <c r="C516" s="59"/>
      <c r="D516" s="59"/>
      <c r="E516" s="59"/>
      <c r="F516" s="59"/>
    </row>
    <row r="517" spans="1:6" x14ac:dyDescent="0.2">
      <c r="A517" s="59"/>
      <c r="B517" s="59"/>
      <c r="C517" s="59"/>
      <c r="D517" s="59"/>
      <c r="E517" s="59"/>
      <c r="F517" s="59"/>
    </row>
    <row r="518" spans="1:6" x14ac:dyDescent="0.2">
      <c r="A518" s="59"/>
      <c r="B518" s="59"/>
      <c r="C518" s="59"/>
      <c r="D518" s="59"/>
      <c r="E518" s="59"/>
      <c r="F518" s="59"/>
    </row>
    <row r="519" spans="1:6" x14ac:dyDescent="0.2">
      <c r="A519" s="59"/>
      <c r="B519" s="59"/>
      <c r="C519" s="59"/>
      <c r="D519" s="59"/>
      <c r="E519" s="59"/>
      <c r="F519" s="59"/>
    </row>
    <row r="520" spans="1:6" x14ac:dyDescent="0.2">
      <c r="A520" s="59"/>
      <c r="B520" s="59"/>
      <c r="C520" s="59"/>
      <c r="D520" s="59"/>
      <c r="E520" s="59"/>
      <c r="F520" s="59"/>
    </row>
    <row r="521" spans="1:6" x14ac:dyDescent="0.2">
      <c r="A521" s="59"/>
      <c r="B521" s="59"/>
      <c r="C521" s="59"/>
      <c r="D521" s="59"/>
      <c r="E521" s="59"/>
      <c r="F521" s="59"/>
    </row>
    <row r="522" spans="1:6" x14ac:dyDescent="0.2">
      <c r="A522" s="59"/>
      <c r="B522" s="59"/>
      <c r="C522" s="59"/>
      <c r="D522" s="59"/>
      <c r="E522" s="59"/>
      <c r="F522" s="59"/>
    </row>
    <row r="523" spans="1:6" x14ac:dyDescent="0.2">
      <c r="A523" s="59"/>
      <c r="B523" s="59"/>
      <c r="C523" s="59"/>
      <c r="D523" s="59"/>
      <c r="E523" s="59"/>
      <c r="F523" s="59"/>
    </row>
    <row r="524" spans="1:6" x14ac:dyDescent="0.2">
      <c r="A524" s="59"/>
      <c r="B524" s="59"/>
      <c r="C524" s="59"/>
      <c r="D524" s="59"/>
      <c r="E524" s="59"/>
      <c r="F524" s="59"/>
    </row>
    <row r="525" spans="1:6" x14ac:dyDescent="0.2">
      <c r="A525" s="59"/>
      <c r="B525" s="59"/>
      <c r="C525" s="59"/>
      <c r="D525" s="59"/>
      <c r="E525" s="59"/>
      <c r="F525" s="59"/>
    </row>
    <row r="526" spans="1:6" x14ac:dyDescent="0.2">
      <c r="A526" s="59"/>
      <c r="B526" s="59"/>
      <c r="C526" s="59"/>
      <c r="D526" s="59"/>
      <c r="E526" s="59"/>
      <c r="F526" s="59"/>
    </row>
    <row r="527" spans="1:6" x14ac:dyDescent="0.2">
      <c r="A527" s="59"/>
      <c r="B527" s="59"/>
      <c r="C527" s="59"/>
      <c r="D527" s="59"/>
      <c r="E527" s="59"/>
      <c r="F527" s="59"/>
    </row>
    <row r="528" spans="1:6" x14ac:dyDescent="0.2">
      <c r="A528" s="59"/>
      <c r="B528" s="59"/>
      <c r="C528" s="59"/>
      <c r="D528" s="59"/>
      <c r="E528" s="59"/>
      <c r="F528" s="59"/>
    </row>
    <row r="529" spans="1:6" x14ac:dyDescent="0.2">
      <c r="A529" s="59"/>
      <c r="B529" s="59"/>
      <c r="C529" s="59"/>
      <c r="D529" s="59"/>
      <c r="E529" s="59"/>
      <c r="F529" s="59"/>
    </row>
    <row r="530" spans="1:6" x14ac:dyDescent="0.2">
      <c r="A530" s="59"/>
      <c r="B530" s="59"/>
      <c r="C530" s="59"/>
      <c r="D530" s="59"/>
      <c r="E530" s="59"/>
      <c r="F530" s="59"/>
    </row>
    <row r="531" spans="1:6" x14ac:dyDescent="0.2">
      <c r="A531" s="59"/>
      <c r="B531" s="59"/>
      <c r="C531" s="59"/>
      <c r="D531" s="59"/>
      <c r="E531" s="59"/>
      <c r="F531" s="59"/>
    </row>
    <row r="532" spans="1:6" x14ac:dyDescent="0.2">
      <c r="A532" s="59"/>
      <c r="B532" s="59"/>
      <c r="C532" s="59"/>
      <c r="D532" s="59"/>
      <c r="E532" s="59"/>
      <c r="F532" s="59"/>
    </row>
    <row r="533" spans="1:6" x14ac:dyDescent="0.2">
      <c r="A533" s="59"/>
      <c r="B533" s="59"/>
      <c r="C533" s="59"/>
      <c r="D533" s="59"/>
      <c r="E533" s="59"/>
      <c r="F533" s="59"/>
    </row>
    <row r="534" spans="1:6" x14ac:dyDescent="0.2">
      <c r="A534" s="59"/>
      <c r="B534" s="59"/>
      <c r="C534" s="59"/>
      <c r="D534" s="59"/>
      <c r="E534" s="59"/>
      <c r="F534" s="59"/>
    </row>
    <row r="535" spans="1:6" x14ac:dyDescent="0.2">
      <c r="A535" s="59"/>
      <c r="B535" s="59"/>
      <c r="C535" s="59"/>
      <c r="D535" s="59"/>
      <c r="E535" s="59"/>
      <c r="F535" s="59"/>
    </row>
    <row r="536" spans="1:6" x14ac:dyDescent="0.2">
      <c r="A536" s="59"/>
      <c r="B536" s="59"/>
      <c r="C536" s="59"/>
      <c r="D536" s="59"/>
      <c r="E536" s="59"/>
      <c r="F536" s="59"/>
    </row>
    <row r="537" spans="1:6" x14ac:dyDescent="0.2">
      <c r="A537" s="59"/>
      <c r="B537" s="59"/>
      <c r="C537" s="59"/>
      <c r="D537" s="59"/>
      <c r="E537" s="59"/>
      <c r="F537" s="59"/>
    </row>
    <row r="538" spans="1:6" x14ac:dyDescent="0.2">
      <c r="A538" s="59"/>
      <c r="B538" s="59"/>
      <c r="C538" s="59"/>
      <c r="D538" s="59"/>
      <c r="E538" s="59"/>
      <c r="F538" s="59"/>
    </row>
    <row r="539" spans="1:6" x14ac:dyDescent="0.2">
      <c r="A539" s="59"/>
      <c r="B539" s="59"/>
      <c r="C539" s="59"/>
      <c r="D539" s="59"/>
      <c r="E539" s="59"/>
      <c r="F539" s="59"/>
    </row>
    <row r="540" spans="1:6" x14ac:dyDescent="0.2">
      <c r="A540" s="59"/>
      <c r="B540" s="59"/>
      <c r="C540" s="59"/>
      <c r="D540" s="59"/>
      <c r="E540" s="59"/>
      <c r="F540" s="59"/>
    </row>
    <row r="541" spans="1:6" x14ac:dyDescent="0.2">
      <c r="A541" s="59"/>
      <c r="B541" s="59"/>
      <c r="C541" s="59"/>
      <c r="D541" s="59"/>
      <c r="E541" s="59"/>
      <c r="F541" s="59"/>
    </row>
    <row r="542" spans="1:6" x14ac:dyDescent="0.2">
      <c r="A542" s="59"/>
      <c r="B542" s="59"/>
      <c r="C542" s="59"/>
      <c r="D542" s="59"/>
      <c r="E542" s="59"/>
      <c r="F542" s="59"/>
    </row>
    <row r="543" spans="1:6" x14ac:dyDescent="0.2">
      <c r="A543" s="59"/>
      <c r="B543" s="59"/>
      <c r="C543" s="59"/>
      <c r="D543" s="59"/>
      <c r="E543" s="59"/>
      <c r="F543" s="59"/>
    </row>
    <row r="544" spans="1:6" x14ac:dyDescent="0.2">
      <c r="A544" s="59"/>
      <c r="B544" s="59"/>
      <c r="C544" s="59"/>
      <c r="D544" s="59"/>
      <c r="E544" s="59"/>
      <c r="F544" s="59"/>
    </row>
    <row r="545" spans="1:6" x14ac:dyDescent="0.2">
      <c r="A545" s="59"/>
      <c r="B545" s="59"/>
      <c r="C545" s="59"/>
      <c r="D545" s="59"/>
      <c r="E545" s="59"/>
      <c r="F545" s="59"/>
    </row>
    <row r="546" spans="1:6" x14ac:dyDescent="0.2">
      <c r="A546" s="59"/>
      <c r="B546" s="59"/>
      <c r="C546" s="59"/>
      <c r="D546" s="59"/>
      <c r="E546" s="59"/>
      <c r="F546" s="59"/>
    </row>
    <row r="547" spans="1:6" x14ac:dyDescent="0.2">
      <c r="A547" s="59"/>
      <c r="B547" s="59"/>
      <c r="C547" s="59"/>
      <c r="D547" s="59"/>
      <c r="E547" s="59"/>
      <c r="F547" s="59"/>
    </row>
    <row r="548" spans="1:6" x14ac:dyDescent="0.2">
      <c r="A548" s="59"/>
      <c r="B548" s="59"/>
      <c r="C548" s="59"/>
      <c r="D548" s="59"/>
      <c r="E548" s="59"/>
      <c r="F548" s="59"/>
    </row>
    <row r="549" spans="1:6" x14ac:dyDescent="0.2">
      <c r="A549" s="59"/>
      <c r="B549" s="59"/>
      <c r="C549" s="59"/>
      <c r="D549" s="59"/>
      <c r="E549" s="59"/>
      <c r="F549" s="59"/>
    </row>
    <row r="550" spans="1:6" x14ac:dyDescent="0.2">
      <c r="A550" s="59"/>
      <c r="B550" s="59"/>
      <c r="C550" s="59"/>
      <c r="D550" s="59"/>
      <c r="E550" s="59"/>
      <c r="F550" s="59"/>
    </row>
    <row r="551" spans="1:6" x14ac:dyDescent="0.2">
      <c r="A551" s="59"/>
      <c r="B551" s="59"/>
      <c r="C551" s="59"/>
      <c r="D551" s="59"/>
      <c r="E551" s="59"/>
      <c r="F551" s="59"/>
    </row>
    <row r="552" spans="1:6" x14ac:dyDescent="0.2">
      <c r="A552" s="59"/>
      <c r="B552" s="59"/>
      <c r="C552" s="59"/>
      <c r="D552" s="59"/>
      <c r="E552" s="59"/>
      <c r="F552" s="59"/>
    </row>
    <row r="553" spans="1:6" x14ac:dyDescent="0.2">
      <c r="A553" s="59"/>
      <c r="B553" s="59"/>
      <c r="C553" s="59"/>
      <c r="D553" s="59"/>
      <c r="E553" s="59"/>
      <c r="F553" s="59"/>
    </row>
    <row r="554" spans="1:6" x14ac:dyDescent="0.2">
      <c r="A554" s="59"/>
      <c r="B554" s="59"/>
      <c r="C554" s="59"/>
      <c r="D554" s="59"/>
      <c r="E554" s="59"/>
      <c r="F554" s="59"/>
    </row>
    <row r="555" spans="1:6" x14ac:dyDescent="0.2">
      <c r="A555" s="59"/>
      <c r="B555" s="59"/>
      <c r="C555" s="59"/>
      <c r="D555" s="59"/>
      <c r="E555" s="59"/>
      <c r="F555" s="59"/>
    </row>
    <row r="556" spans="1:6" x14ac:dyDescent="0.2">
      <c r="A556" s="59"/>
      <c r="B556" s="59"/>
      <c r="C556" s="59"/>
      <c r="D556" s="59"/>
      <c r="E556" s="59"/>
      <c r="F556" s="59"/>
    </row>
  </sheetData>
  <mergeCells count="2">
    <mergeCell ref="I3:M3"/>
    <mergeCell ref="O3:S3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66" fitToHeight="6" orientation="landscape" r:id="rId1"/>
  <rowBreaks count="1" manualBreakCount="1">
    <brk id="3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1"/>
  <sheetViews>
    <sheetView topLeftCell="A22" zoomScale="95" zoomScaleNormal="95" workbookViewId="0">
      <selection activeCell="G21" sqref="G21"/>
    </sheetView>
  </sheetViews>
  <sheetFormatPr defaultRowHeight="12.75" x14ac:dyDescent="0.2"/>
  <cols>
    <col min="1" max="1" width="10.7109375" customWidth="1"/>
    <col min="2" max="2" width="30.85546875" customWidth="1"/>
    <col min="3" max="3" width="4.42578125" customWidth="1"/>
    <col min="4" max="4" width="12.85546875" style="8" customWidth="1"/>
    <col min="5" max="5" width="13.28515625" style="8" customWidth="1"/>
    <col min="6" max="6" width="13.28515625" customWidth="1"/>
    <col min="7" max="7" width="19.85546875" customWidth="1"/>
    <col min="8" max="9" width="12.42578125" customWidth="1"/>
    <col min="13" max="13" width="10.28515625" customWidth="1"/>
    <col min="14" max="14" width="30.85546875" customWidth="1"/>
    <col min="15" max="15" width="6.42578125" customWidth="1"/>
    <col min="16" max="16" width="10.140625" customWidth="1"/>
    <col min="19" max="19" width="9.85546875" customWidth="1"/>
    <col min="20" max="20" width="11.140625" customWidth="1"/>
  </cols>
  <sheetData>
    <row r="1" spans="1:20" ht="26.25" x14ac:dyDescent="0.4">
      <c r="A1" s="196" t="s">
        <v>2</v>
      </c>
      <c r="B1" s="4"/>
      <c r="C1" s="196"/>
      <c r="D1" s="195"/>
    </row>
    <row r="2" spans="1:20" ht="23.25" x14ac:dyDescent="0.35">
      <c r="A2" s="21"/>
      <c r="B2" s="4"/>
      <c r="C2" s="4"/>
      <c r="D2"/>
      <c r="E2"/>
      <c r="G2" s="7"/>
      <c r="H2" s="7"/>
    </row>
    <row r="3" spans="1:20" x14ac:dyDescent="0.2">
      <c r="A3" s="36" t="s">
        <v>9</v>
      </c>
      <c r="B3" s="31" t="s">
        <v>0</v>
      </c>
      <c r="C3" s="27" t="s">
        <v>16</v>
      </c>
      <c r="D3" s="27" t="s">
        <v>10</v>
      </c>
      <c r="E3" s="32" t="s">
        <v>6</v>
      </c>
      <c r="F3" s="27" t="s">
        <v>33</v>
      </c>
      <c r="G3" s="27" t="s">
        <v>4</v>
      </c>
      <c r="H3" s="32" t="s">
        <v>8</v>
      </c>
      <c r="I3" s="301" t="s">
        <v>1</v>
      </c>
      <c r="J3" s="298"/>
      <c r="K3" s="298"/>
      <c r="L3" s="298"/>
      <c r="M3" s="298"/>
      <c r="N3" s="189"/>
      <c r="O3" s="300"/>
      <c r="P3" s="300"/>
      <c r="Q3" s="300"/>
      <c r="R3" s="300"/>
      <c r="S3" s="300"/>
      <c r="T3" s="185"/>
    </row>
    <row r="4" spans="1:20" x14ac:dyDescent="0.2">
      <c r="A4" s="39"/>
      <c r="B4" s="39"/>
      <c r="C4" s="39"/>
      <c r="D4" s="92" t="s">
        <v>5</v>
      </c>
      <c r="E4" s="47"/>
      <c r="F4" s="92" t="s">
        <v>34</v>
      </c>
      <c r="G4" s="48"/>
      <c r="H4" s="47"/>
      <c r="I4" s="25" t="s">
        <v>15</v>
      </c>
      <c r="J4" s="26" t="s">
        <v>13</v>
      </c>
      <c r="K4" s="23" t="s">
        <v>11</v>
      </c>
      <c r="L4" s="25" t="s">
        <v>12</v>
      </c>
      <c r="M4" s="58" t="s">
        <v>14</v>
      </c>
      <c r="N4" s="152"/>
      <c r="O4" s="153"/>
      <c r="P4" s="153"/>
      <c r="Q4" s="186"/>
      <c r="R4" s="186"/>
      <c r="S4" s="153"/>
      <c r="T4" s="153"/>
    </row>
    <row r="5" spans="1:20" x14ac:dyDescent="0.2">
      <c r="A5" s="127"/>
      <c r="B5" s="128"/>
      <c r="C5" s="129"/>
      <c r="D5" s="130"/>
      <c r="E5" s="131"/>
      <c r="F5" s="127"/>
      <c r="G5" s="128"/>
      <c r="H5" s="129"/>
      <c r="I5" s="128"/>
      <c r="J5" s="128"/>
      <c r="K5" s="129"/>
      <c r="L5" s="128"/>
      <c r="M5" s="129"/>
      <c r="N5" s="133"/>
      <c r="O5" s="139"/>
      <c r="P5" s="139"/>
      <c r="Q5" s="139"/>
      <c r="R5" s="139"/>
      <c r="S5" s="139"/>
      <c r="T5" s="139"/>
    </row>
    <row r="6" spans="1:20" x14ac:dyDescent="0.2">
      <c r="A6" s="18" t="s">
        <v>28</v>
      </c>
      <c r="B6" s="133"/>
      <c r="C6" s="138"/>
      <c r="D6" s="141"/>
      <c r="E6" s="149"/>
      <c r="F6" s="133"/>
      <c r="G6" s="138"/>
      <c r="H6" s="139"/>
      <c r="I6" s="138"/>
      <c r="J6" s="138"/>
      <c r="K6" s="139"/>
      <c r="L6" s="138"/>
      <c r="M6" s="139"/>
      <c r="N6" s="133"/>
      <c r="O6" s="139"/>
      <c r="P6" s="139"/>
      <c r="Q6" s="139"/>
      <c r="R6" s="139"/>
      <c r="S6" s="139"/>
      <c r="T6" s="139"/>
    </row>
    <row r="7" spans="1:20" x14ac:dyDescent="0.2">
      <c r="B7" s="53" t="s">
        <v>108</v>
      </c>
      <c r="C7" s="134"/>
      <c r="D7" s="135"/>
      <c r="E7" s="136"/>
      <c r="F7" s="223"/>
      <c r="G7" s="134"/>
      <c r="H7" s="137"/>
      <c r="I7" s="250">
        <v>1846041</v>
      </c>
      <c r="J7" s="138"/>
      <c r="K7" s="139"/>
      <c r="L7" s="138"/>
      <c r="M7" s="140">
        <f t="shared" ref="M7:M40" si="0">I7+J7+K7+L7</f>
        <v>1846041</v>
      </c>
      <c r="N7" s="133"/>
      <c r="O7" s="140"/>
      <c r="P7" s="140"/>
      <c r="Q7" s="140"/>
      <c r="R7" s="140"/>
      <c r="S7" s="140"/>
      <c r="T7" s="140"/>
    </row>
    <row r="8" spans="1:20" x14ac:dyDescent="0.2">
      <c r="B8" s="113" t="s">
        <v>39</v>
      </c>
      <c r="C8" s="134"/>
      <c r="D8" s="135"/>
      <c r="E8" s="136"/>
      <c r="F8" s="223"/>
      <c r="G8" s="134"/>
      <c r="H8" s="137"/>
      <c r="I8" s="250">
        <v>1640924.99</v>
      </c>
      <c r="J8" s="138"/>
      <c r="K8" s="139"/>
      <c r="L8" s="138"/>
      <c r="M8" s="140">
        <f t="shared" si="0"/>
        <v>1640924.99</v>
      </c>
      <c r="N8" s="133"/>
      <c r="O8" s="140"/>
      <c r="P8" s="140"/>
      <c r="Q8" s="140"/>
      <c r="R8" s="140"/>
      <c r="S8" s="140"/>
      <c r="T8" s="140"/>
    </row>
    <row r="9" spans="1:20" x14ac:dyDescent="0.2">
      <c r="B9" s="113" t="s">
        <v>109</v>
      </c>
      <c r="C9" s="134"/>
      <c r="D9" s="135"/>
      <c r="E9" s="136"/>
      <c r="F9" s="223"/>
      <c r="G9" s="134"/>
      <c r="H9" s="137"/>
      <c r="I9" s="250">
        <v>546974</v>
      </c>
      <c r="J9" s="138"/>
      <c r="K9" s="139"/>
      <c r="L9" s="138"/>
      <c r="M9" s="140">
        <f t="shared" si="0"/>
        <v>546974</v>
      </c>
      <c r="N9" s="133"/>
      <c r="O9" s="140"/>
      <c r="P9" s="140"/>
      <c r="Q9" s="140"/>
      <c r="R9" s="140"/>
      <c r="S9" s="140"/>
      <c r="T9" s="140"/>
    </row>
    <row r="10" spans="1:20" x14ac:dyDescent="0.2">
      <c r="A10" s="132"/>
      <c r="B10" s="90" t="s">
        <v>110</v>
      </c>
      <c r="C10" s="134"/>
      <c r="D10" s="135"/>
      <c r="E10" s="136"/>
      <c r="F10" s="223"/>
      <c r="G10" s="134"/>
      <c r="H10" s="137"/>
      <c r="I10" s="250">
        <v>615347</v>
      </c>
      <c r="J10" s="138"/>
      <c r="K10" s="139"/>
      <c r="L10" s="138"/>
      <c r="M10" s="140">
        <f t="shared" si="0"/>
        <v>615347</v>
      </c>
      <c r="N10" s="133"/>
      <c r="O10" s="160"/>
      <c r="P10" s="140"/>
      <c r="Q10" s="140"/>
      <c r="R10" s="140"/>
      <c r="S10" s="140"/>
      <c r="T10" s="140"/>
    </row>
    <row r="11" spans="1:20" x14ac:dyDescent="0.2">
      <c r="A11" s="132"/>
      <c r="B11" s="90" t="s">
        <v>111</v>
      </c>
      <c r="C11" s="134"/>
      <c r="D11" s="135"/>
      <c r="E11" s="136"/>
      <c r="F11" s="223"/>
      <c r="G11" s="134"/>
      <c r="H11" s="137"/>
      <c r="I11" s="250">
        <v>129907</v>
      </c>
      <c r="J11" s="138"/>
      <c r="K11" s="139"/>
      <c r="L11" s="138"/>
      <c r="M11" s="140">
        <f t="shared" si="0"/>
        <v>129907</v>
      </c>
      <c r="N11" s="133"/>
      <c r="O11" s="160"/>
      <c r="P11" s="140"/>
      <c r="Q11" s="140"/>
      <c r="R11" s="140"/>
      <c r="S11" s="140"/>
      <c r="T11" s="140"/>
    </row>
    <row r="12" spans="1:20" x14ac:dyDescent="0.2">
      <c r="A12" s="132"/>
      <c r="B12" s="90"/>
      <c r="C12" s="134"/>
      <c r="D12" s="135"/>
      <c r="E12" s="136"/>
      <c r="F12" s="223"/>
      <c r="G12" s="134"/>
      <c r="H12" s="137"/>
      <c r="I12" s="250"/>
      <c r="J12" s="138"/>
      <c r="K12" s="139"/>
      <c r="L12" s="138"/>
      <c r="M12" s="140">
        <f t="shared" si="0"/>
        <v>0</v>
      </c>
      <c r="N12" s="133"/>
      <c r="O12" s="160"/>
      <c r="P12" s="140"/>
      <c r="Q12" s="140"/>
      <c r="R12" s="140"/>
      <c r="S12" s="160"/>
      <c r="T12" s="140"/>
    </row>
    <row r="13" spans="1:20" x14ac:dyDescent="0.2">
      <c r="A13" s="132"/>
      <c r="B13" s="90"/>
      <c r="C13" s="134"/>
      <c r="D13" s="135"/>
      <c r="E13" s="136"/>
      <c r="F13" s="223"/>
      <c r="G13" s="134"/>
      <c r="H13" s="137"/>
      <c r="I13" s="250"/>
      <c r="J13" s="138"/>
      <c r="K13" s="139"/>
      <c r="L13" s="138"/>
      <c r="M13" s="140"/>
      <c r="N13" s="133"/>
      <c r="O13" s="160"/>
      <c r="P13" s="140"/>
      <c r="Q13" s="140"/>
      <c r="R13" s="140"/>
      <c r="S13" s="160"/>
      <c r="T13" s="140"/>
    </row>
    <row r="14" spans="1:20" x14ac:dyDescent="0.2">
      <c r="A14" s="19" t="s">
        <v>29</v>
      </c>
      <c r="B14" s="90"/>
      <c r="C14" s="134"/>
      <c r="D14" s="135"/>
      <c r="E14" s="136"/>
      <c r="F14" s="223"/>
      <c r="G14" s="134"/>
      <c r="H14" s="137"/>
      <c r="I14" s="250"/>
      <c r="J14" s="138"/>
      <c r="K14" s="139"/>
      <c r="L14" s="138"/>
      <c r="M14" s="140">
        <f t="shared" si="0"/>
        <v>0</v>
      </c>
      <c r="N14" s="133"/>
      <c r="O14" s="160"/>
      <c r="P14" s="140"/>
      <c r="Q14" s="140"/>
      <c r="R14" s="140"/>
      <c r="S14" s="160"/>
      <c r="T14" s="140"/>
    </row>
    <row r="15" spans="1:20" x14ac:dyDescent="0.2">
      <c r="A15" s="132"/>
      <c r="B15" s="90" t="s">
        <v>314</v>
      </c>
      <c r="C15" s="134"/>
      <c r="D15" s="135"/>
      <c r="E15" s="136"/>
      <c r="F15" s="223"/>
      <c r="G15" s="134"/>
      <c r="H15" s="137"/>
      <c r="I15" s="250">
        <v>1</v>
      </c>
      <c r="J15" s="138"/>
      <c r="K15" s="139"/>
      <c r="L15" s="138"/>
      <c r="M15" s="140">
        <f t="shared" si="0"/>
        <v>1</v>
      </c>
      <c r="N15" s="133"/>
      <c r="O15" s="160"/>
      <c r="P15" s="140"/>
      <c r="Q15" s="140"/>
      <c r="R15" s="140"/>
      <c r="S15" s="160"/>
      <c r="T15" s="140"/>
    </row>
    <row r="16" spans="1:20" x14ac:dyDescent="0.2">
      <c r="A16" s="132"/>
      <c r="B16" s="90" t="s">
        <v>315</v>
      </c>
      <c r="C16" s="134"/>
      <c r="D16" s="135"/>
      <c r="E16" s="136"/>
      <c r="F16" s="223"/>
      <c r="G16" s="134"/>
      <c r="H16" s="137"/>
      <c r="I16" s="250">
        <v>1</v>
      </c>
      <c r="J16" s="138"/>
      <c r="K16" s="139"/>
      <c r="L16" s="138"/>
      <c r="M16" s="140">
        <f t="shared" si="0"/>
        <v>1</v>
      </c>
      <c r="N16" s="133"/>
      <c r="O16" s="160"/>
      <c r="P16" s="140"/>
      <c r="Q16" s="140"/>
      <c r="R16" s="140"/>
      <c r="S16" s="160"/>
      <c r="T16" s="140"/>
    </row>
    <row r="17" spans="1:20" x14ac:dyDescent="0.2">
      <c r="A17" s="132"/>
      <c r="B17" s="90" t="s">
        <v>340</v>
      </c>
      <c r="C17" s="134"/>
      <c r="D17" s="135"/>
      <c r="E17" s="136"/>
      <c r="F17" s="223"/>
      <c r="G17" s="134"/>
      <c r="H17" s="137"/>
      <c r="I17" s="250">
        <v>1</v>
      </c>
      <c r="J17" s="138"/>
      <c r="K17" s="139"/>
      <c r="L17" s="138"/>
      <c r="M17" s="140">
        <f t="shared" si="0"/>
        <v>1</v>
      </c>
      <c r="N17" s="133"/>
      <c r="O17" s="160"/>
      <c r="P17" s="140"/>
      <c r="Q17" s="140"/>
      <c r="R17" s="140"/>
      <c r="S17" s="160"/>
      <c r="T17" s="140"/>
    </row>
    <row r="18" spans="1:20" x14ac:dyDescent="0.2">
      <c r="A18" s="132"/>
      <c r="B18" s="90"/>
      <c r="C18" s="134"/>
      <c r="D18" s="135"/>
      <c r="E18" s="136"/>
      <c r="F18" s="223"/>
      <c r="G18" s="134"/>
      <c r="H18" s="137"/>
      <c r="I18" s="250"/>
      <c r="J18" s="138"/>
      <c r="K18" s="139"/>
      <c r="L18" s="138"/>
      <c r="M18" s="140">
        <f t="shared" si="0"/>
        <v>0</v>
      </c>
      <c r="N18" s="133"/>
      <c r="O18" s="160"/>
      <c r="P18" s="140"/>
      <c r="Q18" s="140"/>
      <c r="R18" s="140"/>
      <c r="S18" s="160"/>
      <c r="T18" s="140"/>
    </row>
    <row r="19" spans="1:20" x14ac:dyDescent="0.2">
      <c r="A19" s="132"/>
      <c r="B19" s="90"/>
      <c r="C19" s="134"/>
      <c r="D19" s="135"/>
      <c r="E19" s="136"/>
      <c r="F19" s="223"/>
      <c r="G19" s="134"/>
      <c r="H19" s="137"/>
      <c r="I19" s="250"/>
      <c r="J19" s="138"/>
      <c r="K19" s="139"/>
      <c r="L19" s="138"/>
      <c r="M19" s="140">
        <f t="shared" si="0"/>
        <v>0</v>
      </c>
      <c r="N19" s="133"/>
      <c r="O19" s="160"/>
      <c r="P19" s="140"/>
      <c r="Q19" s="140"/>
      <c r="R19" s="140"/>
      <c r="S19" s="160"/>
      <c r="T19" s="140"/>
    </row>
    <row r="20" spans="1:20" x14ac:dyDescent="0.2">
      <c r="A20" s="132"/>
      <c r="B20" s="90"/>
      <c r="C20" s="134"/>
      <c r="D20" s="135"/>
      <c r="E20" s="136"/>
      <c r="F20" s="223"/>
      <c r="G20" s="134"/>
      <c r="H20" s="137"/>
      <c r="I20" s="250"/>
      <c r="J20" s="138"/>
      <c r="K20" s="139"/>
      <c r="L20" s="138"/>
      <c r="M20" s="140">
        <f t="shared" si="0"/>
        <v>0</v>
      </c>
      <c r="N20" s="133"/>
      <c r="O20" s="160"/>
      <c r="P20" s="140"/>
      <c r="Q20" s="140"/>
      <c r="R20" s="140"/>
      <c r="S20" s="160"/>
      <c r="T20" s="140"/>
    </row>
    <row r="21" spans="1:20" x14ac:dyDescent="0.2">
      <c r="A21" s="132"/>
      <c r="B21" s="90"/>
      <c r="C21" s="134"/>
      <c r="D21" s="135"/>
      <c r="E21" s="136"/>
      <c r="F21" s="223"/>
      <c r="G21" s="134"/>
      <c r="H21" s="137"/>
      <c r="I21" s="250"/>
      <c r="J21" s="138"/>
      <c r="K21" s="139"/>
      <c r="L21" s="138"/>
      <c r="M21" s="140">
        <f t="shared" si="0"/>
        <v>0</v>
      </c>
      <c r="N21" s="133"/>
      <c r="O21" s="160"/>
      <c r="P21" s="140"/>
      <c r="Q21" s="140"/>
      <c r="R21" s="140"/>
      <c r="S21" s="160"/>
      <c r="T21" s="140"/>
    </row>
    <row r="22" spans="1:20" x14ac:dyDescent="0.2">
      <c r="A22" s="132"/>
      <c r="B22" s="90"/>
      <c r="C22" s="134"/>
      <c r="D22" s="135"/>
      <c r="E22" s="136"/>
      <c r="F22" s="223"/>
      <c r="G22" s="134"/>
      <c r="H22" s="137"/>
      <c r="I22" s="250"/>
      <c r="J22" s="138"/>
      <c r="K22" s="139"/>
      <c r="L22" s="138"/>
      <c r="M22" s="140">
        <f t="shared" si="0"/>
        <v>0</v>
      </c>
      <c r="N22" s="133"/>
      <c r="O22" s="160"/>
      <c r="P22" s="140"/>
      <c r="Q22" s="140"/>
      <c r="R22" s="140"/>
      <c r="S22" s="160"/>
      <c r="T22" s="140"/>
    </row>
    <row r="23" spans="1:20" x14ac:dyDescent="0.2">
      <c r="A23" s="132"/>
      <c r="B23" s="90"/>
      <c r="C23" s="134"/>
      <c r="D23" s="135"/>
      <c r="E23" s="136"/>
      <c r="F23" s="223"/>
      <c r="G23" s="134"/>
      <c r="H23" s="137"/>
      <c r="I23" s="250"/>
      <c r="J23" s="138"/>
      <c r="K23" s="139"/>
      <c r="L23" s="138"/>
      <c r="M23" s="140">
        <f t="shared" si="0"/>
        <v>0</v>
      </c>
      <c r="N23" s="133"/>
      <c r="O23" s="160"/>
      <c r="P23" s="140"/>
      <c r="Q23" s="140"/>
      <c r="R23" s="140"/>
      <c r="S23" s="160"/>
      <c r="T23" s="140"/>
    </row>
    <row r="24" spans="1:20" x14ac:dyDescent="0.2">
      <c r="A24" s="132"/>
      <c r="B24" s="90"/>
      <c r="C24" s="134"/>
      <c r="D24" s="135"/>
      <c r="E24" s="136"/>
      <c r="F24" s="223"/>
      <c r="G24" s="134"/>
      <c r="H24" s="137"/>
      <c r="I24" s="250"/>
      <c r="J24" s="138"/>
      <c r="K24" s="139"/>
      <c r="L24" s="138"/>
      <c r="M24" s="140">
        <f t="shared" si="0"/>
        <v>0</v>
      </c>
      <c r="N24" s="133"/>
      <c r="O24" s="160"/>
      <c r="P24" s="140"/>
      <c r="Q24" s="140"/>
      <c r="R24" s="140"/>
      <c r="S24" s="160"/>
      <c r="T24" s="140"/>
    </row>
    <row r="25" spans="1:20" x14ac:dyDescent="0.2">
      <c r="A25" s="132"/>
      <c r="B25" s="90"/>
      <c r="C25" s="134"/>
      <c r="D25" s="135"/>
      <c r="E25" s="136"/>
      <c r="F25" s="223"/>
      <c r="G25" s="134"/>
      <c r="H25" s="137"/>
      <c r="I25" s="250"/>
      <c r="J25" s="138"/>
      <c r="K25" s="139"/>
      <c r="L25" s="138"/>
      <c r="M25" s="140">
        <f t="shared" si="0"/>
        <v>0</v>
      </c>
      <c r="N25" s="133"/>
      <c r="O25" s="160"/>
      <c r="P25" s="140"/>
      <c r="Q25" s="140"/>
      <c r="R25" s="140"/>
      <c r="S25" s="160"/>
      <c r="T25" s="140"/>
    </row>
    <row r="26" spans="1:20" x14ac:dyDescent="0.2">
      <c r="A26" s="132"/>
      <c r="B26" s="90"/>
      <c r="C26" s="134"/>
      <c r="D26" s="135"/>
      <c r="E26" s="136"/>
      <c r="F26" s="223"/>
      <c r="G26" s="134"/>
      <c r="H26" s="137"/>
      <c r="I26" s="250"/>
      <c r="J26" s="138"/>
      <c r="K26" s="139"/>
      <c r="L26" s="138"/>
      <c r="M26" s="140">
        <f t="shared" si="0"/>
        <v>0</v>
      </c>
      <c r="N26" s="133"/>
      <c r="O26" s="160"/>
      <c r="P26" s="140"/>
      <c r="Q26" s="140"/>
      <c r="R26" s="140"/>
      <c r="S26" s="160"/>
      <c r="T26" s="140"/>
    </row>
    <row r="27" spans="1:20" x14ac:dyDescent="0.2">
      <c r="A27" s="132"/>
      <c r="B27" s="90"/>
      <c r="C27" s="134"/>
      <c r="D27" s="135"/>
      <c r="E27" s="136"/>
      <c r="F27" s="223"/>
      <c r="G27" s="134"/>
      <c r="H27" s="137"/>
      <c r="I27" s="250"/>
      <c r="J27" s="138"/>
      <c r="K27" s="139"/>
      <c r="L27" s="138"/>
      <c r="M27" s="140">
        <f t="shared" si="0"/>
        <v>0</v>
      </c>
      <c r="N27" s="133"/>
      <c r="O27" s="160"/>
      <c r="P27" s="140"/>
      <c r="Q27" s="140"/>
      <c r="R27" s="140"/>
      <c r="S27" s="160"/>
      <c r="T27" s="140"/>
    </row>
    <row r="28" spans="1:20" x14ac:dyDescent="0.2">
      <c r="A28" s="132"/>
      <c r="B28" s="90"/>
      <c r="C28" s="134"/>
      <c r="D28" s="135"/>
      <c r="E28" s="136"/>
      <c r="F28" s="223"/>
      <c r="G28" s="134"/>
      <c r="H28" s="137"/>
      <c r="I28" s="250"/>
      <c r="J28" s="138"/>
      <c r="K28" s="139"/>
      <c r="L28" s="138"/>
      <c r="M28" s="140">
        <f t="shared" si="0"/>
        <v>0</v>
      </c>
      <c r="N28" s="133"/>
      <c r="O28" s="160"/>
      <c r="P28" s="140"/>
      <c r="Q28" s="140"/>
      <c r="R28" s="140"/>
      <c r="S28" s="160"/>
      <c r="T28" s="140"/>
    </row>
    <row r="29" spans="1:20" x14ac:dyDescent="0.2">
      <c r="A29" s="132"/>
      <c r="B29" s="90"/>
      <c r="C29" s="134"/>
      <c r="D29" s="135"/>
      <c r="E29" s="136"/>
      <c r="F29" s="223"/>
      <c r="G29" s="134"/>
      <c r="H29" s="137"/>
      <c r="I29" s="250"/>
      <c r="J29" s="138"/>
      <c r="K29" s="139"/>
      <c r="L29" s="138"/>
      <c r="M29" s="140"/>
      <c r="N29" s="133"/>
      <c r="O29" s="160"/>
      <c r="P29" s="140"/>
      <c r="Q29" s="140"/>
      <c r="R29" s="140"/>
      <c r="S29" s="160"/>
      <c r="T29" s="140"/>
    </row>
    <row r="30" spans="1:20" x14ac:dyDescent="0.2">
      <c r="A30" s="132"/>
      <c r="B30" s="90"/>
      <c r="C30" s="134"/>
      <c r="D30" s="135"/>
      <c r="E30" s="136"/>
      <c r="F30" s="223"/>
      <c r="G30" s="134"/>
      <c r="H30" s="137"/>
      <c r="I30" s="146"/>
      <c r="J30" s="138"/>
      <c r="K30" s="139"/>
      <c r="L30" s="138"/>
      <c r="M30" s="140"/>
      <c r="N30" s="133"/>
      <c r="O30" s="160"/>
      <c r="P30" s="140"/>
      <c r="Q30" s="140"/>
      <c r="R30" s="140"/>
      <c r="S30" s="160"/>
      <c r="T30" s="140"/>
    </row>
    <row r="31" spans="1:20" x14ac:dyDescent="0.2">
      <c r="A31" s="132"/>
      <c r="B31" s="133"/>
      <c r="C31" s="134"/>
      <c r="D31" s="135"/>
      <c r="E31" s="136"/>
      <c r="F31" s="223"/>
      <c r="G31" s="134"/>
      <c r="H31" s="137"/>
      <c r="I31" s="146"/>
      <c r="J31" s="138"/>
      <c r="K31" s="139"/>
      <c r="L31" s="138"/>
      <c r="M31" s="140"/>
      <c r="N31" s="133"/>
      <c r="O31" s="140"/>
      <c r="P31" s="140"/>
      <c r="Q31" s="140"/>
      <c r="R31" s="140"/>
      <c r="S31" s="140"/>
      <c r="T31" s="140"/>
    </row>
    <row r="32" spans="1:20" ht="13.5" thickBot="1" x14ac:dyDescent="0.25">
      <c r="A32" s="132"/>
      <c r="B32" s="133"/>
      <c r="C32" s="134"/>
      <c r="D32" s="135"/>
      <c r="E32" s="136"/>
      <c r="F32" s="234">
        <f>SUM(F7:F31)</f>
        <v>0</v>
      </c>
      <c r="G32" s="134"/>
      <c r="H32" s="137"/>
      <c r="I32" s="147">
        <f>SUM(I7:I31)</f>
        <v>4779196.99</v>
      </c>
      <c r="J32" s="145">
        <f>SUM(J7:J31)</f>
        <v>0</v>
      </c>
      <c r="K32" s="145">
        <f>SUM(K7:K31)</f>
        <v>0</v>
      </c>
      <c r="L32" s="145">
        <f>SUM(L7:L31)</f>
        <v>0</v>
      </c>
      <c r="M32" s="147">
        <f>SUM(M7:M31)</f>
        <v>4779196.99</v>
      </c>
      <c r="N32" s="133"/>
      <c r="O32" s="140"/>
      <c r="P32" s="140"/>
      <c r="Q32" s="140"/>
      <c r="R32" s="140"/>
      <c r="S32" s="140"/>
      <c r="T32" s="140"/>
    </row>
    <row r="33" spans="1:21" ht="13.5" thickTop="1" x14ac:dyDescent="0.2">
      <c r="A33" s="132"/>
      <c r="B33" s="133"/>
      <c r="C33" s="134"/>
      <c r="D33" s="135"/>
      <c r="E33" s="136"/>
      <c r="F33" s="223"/>
      <c r="G33" s="134"/>
      <c r="H33" s="137"/>
      <c r="I33" s="146"/>
      <c r="J33" s="138"/>
      <c r="K33" s="139"/>
      <c r="L33" s="138"/>
      <c r="M33" s="140"/>
      <c r="N33" s="133"/>
      <c r="O33" s="140"/>
      <c r="P33" s="140"/>
      <c r="Q33" s="140"/>
      <c r="R33" s="140"/>
      <c r="S33" s="140"/>
      <c r="T33" s="140"/>
    </row>
    <row r="34" spans="1:21" x14ac:dyDescent="0.2">
      <c r="A34" s="132"/>
      <c r="B34" s="90"/>
      <c r="C34" s="138"/>
      <c r="D34" s="141"/>
      <c r="E34" s="142"/>
      <c r="F34" s="161"/>
      <c r="G34" s="224"/>
      <c r="H34" s="139"/>
      <c r="I34" s="218"/>
      <c r="J34" s="133"/>
      <c r="K34" s="133"/>
      <c r="L34" s="133"/>
      <c r="M34" s="161">
        <f t="shared" si="0"/>
        <v>0</v>
      </c>
      <c r="N34" s="133"/>
      <c r="O34" s="140"/>
      <c r="P34" s="140"/>
      <c r="Q34" s="140"/>
      <c r="R34" s="140"/>
      <c r="S34" s="140"/>
      <c r="T34" s="140"/>
      <c r="U34" s="59"/>
    </row>
    <row r="35" spans="1:21" x14ac:dyDescent="0.2">
      <c r="A35" s="132"/>
      <c r="B35" s="90"/>
      <c r="C35" s="138"/>
      <c r="D35" s="141"/>
      <c r="E35" s="142"/>
      <c r="F35" s="161"/>
      <c r="G35" s="224"/>
      <c r="H35" s="139"/>
      <c r="I35" s="218"/>
      <c r="J35" s="133"/>
      <c r="K35" s="138"/>
      <c r="L35" s="133"/>
      <c r="M35" s="161">
        <f t="shared" si="0"/>
        <v>0</v>
      </c>
      <c r="N35" s="133"/>
      <c r="O35" s="140"/>
      <c r="P35" s="140"/>
      <c r="Q35" s="140"/>
      <c r="R35" s="140"/>
      <c r="S35" s="140"/>
      <c r="T35" s="140"/>
      <c r="U35" s="59"/>
    </row>
    <row r="36" spans="1:21" x14ac:dyDescent="0.2">
      <c r="A36" s="132"/>
      <c r="B36" s="90"/>
      <c r="C36" s="138"/>
      <c r="D36" s="141"/>
      <c r="E36" s="142"/>
      <c r="F36" s="161"/>
      <c r="G36" s="138"/>
      <c r="H36" s="139"/>
      <c r="I36" s="218"/>
      <c r="J36" s="133"/>
      <c r="K36" s="138"/>
      <c r="L36" s="133"/>
      <c r="M36" s="161">
        <f t="shared" si="0"/>
        <v>0</v>
      </c>
      <c r="N36" s="133"/>
      <c r="O36" s="140"/>
      <c r="P36" s="140"/>
      <c r="Q36" s="140"/>
      <c r="R36" s="140"/>
      <c r="S36" s="140"/>
      <c r="T36" s="140"/>
      <c r="U36" s="59"/>
    </row>
    <row r="37" spans="1:21" x14ac:dyDescent="0.2">
      <c r="A37" s="132"/>
      <c r="B37" s="90"/>
      <c r="C37" s="138"/>
      <c r="D37" s="141"/>
      <c r="E37" s="142"/>
      <c r="F37" s="161"/>
      <c r="G37" s="138"/>
      <c r="H37" s="139"/>
      <c r="I37" s="218"/>
      <c r="J37" s="133"/>
      <c r="K37" s="138"/>
      <c r="L37" s="133"/>
      <c r="M37" s="161">
        <f t="shared" si="0"/>
        <v>0</v>
      </c>
      <c r="N37" s="133"/>
      <c r="O37" s="140"/>
      <c r="P37" s="140"/>
      <c r="Q37" s="140"/>
      <c r="R37" s="140"/>
      <c r="S37" s="140"/>
      <c r="T37" s="140"/>
      <c r="U37" s="59"/>
    </row>
    <row r="38" spans="1:21" x14ac:dyDescent="0.2">
      <c r="A38" s="132"/>
      <c r="B38" s="90"/>
      <c r="C38" s="138"/>
      <c r="D38" s="141"/>
      <c r="E38" s="142"/>
      <c r="F38" s="161"/>
      <c r="G38" s="53"/>
      <c r="H38" s="139"/>
      <c r="I38" s="218"/>
      <c r="J38" s="133"/>
      <c r="K38" s="138"/>
      <c r="L38" s="133"/>
      <c r="M38" s="161">
        <f t="shared" si="0"/>
        <v>0</v>
      </c>
      <c r="N38" s="133"/>
      <c r="O38" s="140"/>
      <c r="P38" s="140"/>
      <c r="Q38" s="140"/>
      <c r="R38" s="140"/>
      <c r="S38" s="140"/>
      <c r="T38" s="140"/>
      <c r="U38" s="59"/>
    </row>
    <row r="39" spans="1:21" x14ac:dyDescent="0.2">
      <c r="A39" s="132"/>
      <c r="B39" s="90"/>
      <c r="C39" s="138"/>
      <c r="D39" s="141"/>
      <c r="E39" s="142"/>
      <c r="F39" s="161"/>
      <c r="G39" s="138"/>
      <c r="H39" s="139"/>
      <c r="I39" s="218"/>
      <c r="J39" s="133"/>
      <c r="K39" s="138"/>
      <c r="L39" s="133"/>
      <c r="M39" s="161">
        <f t="shared" si="0"/>
        <v>0</v>
      </c>
      <c r="N39" s="133"/>
      <c r="O39" s="140"/>
      <c r="P39" s="140"/>
      <c r="Q39" s="140"/>
      <c r="R39" s="140"/>
      <c r="S39" s="140"/>
      <c r="T39" s="140"/>
      <c r="U39" s="59"/>
    </row>
    <row r="40" spans="1:21" x14ac:dyDescent="0.2">
      <c r="A40" s="132"/>
      <c r="B40" s="90" t="s">
        <v>27</v>
      </c>
      <c r="C40" s="139"/>
      <c r="D40" s="141"/>
      <c r="E40" s="142"/>
      <c r="F40" s="161"/>
      <c r="G40" s="138"/>
      <c r="H40" s="139"/>
      <c r="I40" s="146">
        <v>0</v>
      </c>
      <c r="J40" s="133"/>
      <c r="K40" s="138"/>
      <c r="L40" s="133"/>
      <c r="M40" s="146">
        <f t="shared" si="0"/>
        <v>0</v>
      </c>
      <c r="N40" s="133"/>
      <c r="O40" s="140"/>
      <c r="P40" s="140"/>
      <c r="Q40" s="140"/>
      <c r="R40" s="140"/>
      <c r="S40" s="140"/>
      <c r="T40" s="140"/>
      <c r="U40" s="59"/>
    </row>
    <row r="41" spans="1:21" x14ac:dyDescent="0.2">
      <c r="A41" s="132"/>
      <c r="B41" s="138"/>
      <c r="C41" s="139"/>
      <c r="D41" s="141"/>
      <c r="E41" s="142"/>
      <c r="F41" s="161"/>
      <c r="G41" s="138"/>
      <c r="H41" s="139"/>
      <c r="I41" s="143"/>
      <c r="J41" s="138"/>
      <c r="K41" s="139"/>
      <c r="L41" s="138"/>
      <c r="M41" s="139"/>
      <c r="N41" s="133"/>
      <c r="O41" s="140"/>
      <c r="P41" s="140"/>
      <c r="Q41" s="140"/>
      <c r="R41" s="140"/>
      <c r="S41" s="140"/>
      <c r="T41" s="140"/>
    </row>
    <row r="42" spans="1:21" ht="13.5" thickBot="1" x14ac:dyDescent="0.25">
      <c r="A42" s="132"/>
      <c r="B42" s="138"/>
      <c r="C42" s="139"/>
      <c r="D42" s="141"/>
      <c r="E42" s="142"/>
      <c r="F42" s="228">
        <f>SUM(F34:F41)</f>
        <v>0</v>
      </c>
      <c r="G42" s="138"/>
      <c r="H42" s="139"/>
      <c r="I42" s="144">
        <f>SUM(I34:I41)</f>
        <v>0</v>
      </c>
      <c r="J42" s="144">
        <f>SUM(J34:J41)</f>
        <v>0</v>
      </c>
      <c r="K42" s="144">
        <f>SUM(K34:K41)</f>
        <v>0</v>
      </c>
      <c r="L42" s="144">
        <f>SUM(L34:L41)</f>
        <v>0</v>
      </c>
      <c r="M42" s="194">
        <f>SUM(M34:M41)</f>
        <v>0</v>
      </c>
      <c r="N42" s="133"/>
      <c r="O42" s="140"/>
      <c r="P42" s="140"/>
      <c r="Q42" s="140"/>
      <c r="R42" s="140"/>
      <c r="S42" s="140"/>
      <c r="T42" s="140"/>
    </row>
    <row r="43" spans="1:21" ht="13.5" thickTop="1" x14ac:dyDescent="0.2">
      <c r="A43" s="132"/>
      <c r="B43" s="138"/>
      <c r="C43" s="139"/>
      <c r="D43" s="141"/>
      <c r="E43" s="142"/>
      <c r="F43" s="161"/>
      <c r="G43" s="138"/>
      <c r="H43" s="139"/>
      <c r="I43" s="143"/>
      <c r="J43" s="138"/>
      <c r="K43" s="139"/>
      <c r="L43" s="138"/>
      <c r="M43" s="139"/>
      <c r="N43" s="133"/>
      <c r="O43" s="140"/>
      <c r="P43" s="140"/>
      <c r="Q43" s="140"/>
      <c r="R43" s="140"/>
      <c r="S43" s="140"/>
      <c r="T43" s="140"/>
    </row>
    <row r="44" spans="1:21" x14ac:dyDescent="0.2">
      <c r="A44" s="133"/>
      <c r="B44" s="138"/>
      <c r="C44" s="139"/>
      <c r="D44" s="141"/>
      <c r="E44" s="142"/>
      <c r="F44" s="161"/>
      <c r="G44" s="138"/>
      <c r="H44" s="139"/>
      <c r="I44" s="143"/>
      <c r="J44" s="138"/>
      <c r="K44" s="139"/>
      <c r="L44" s="138"/>
      <c r="M44" s="139"/>
      <c r="N44" s="133"/>
      <c r="O44" s="140"/>
      <c r="P44" s="140"/>
      <c r="Q44" s="140"/>
      <c r="R44" s="140"/>
      <c r="S44" s="140"/>
      <c r="T44" s="140"/>
    </row>
    <row r="45" spans="1:21" ht="13.5" thickBot="1" x14ac:dyDescent="0.25">
      <c r="A45" s="133"/>
      <c r="B45" s="138"/>
      <c r="C45" s="139"/>
      <c r="D45" s="141"/>
      <c r="E45" s="142"/>
      <c r="F45" s="228" t="e">
        <f>F42+#REF!+F32</f>
        <v>#REF!</v>
      </c>
      <c r="G45" s="138"/>
      <c r="H45" s="139"/>
      <c r="I45" s="148">
        <f>I32+I42</f>
        <v>4779196.99</v>
      </c>
      <c r="J45" s="148">
        <f t="shared" ref="J45:M45" si="1">J32+J42</f>
        <v>0</v>
      </c>
      <c r="K45" s="148">
        <f t="shared" si="1"/>
        <v>0</v>
      </c>
      <c r="L45" s="148">
        <f t="shared" si="1"/>
        <v>0</v>
      </c>
      <c r="M45" s="148">
        <f t="shared" si="1"/>
        <v>4779196.99</v>
      </c>
      <c r="N45" s="133"/>
      <c r="O45" s="140"/>
      <c r="P45" s="140"/>
      <c r="Q45" s="140"/>
      <c r="R45" s="140"/>
      <c r="S45" s="140"/>
      <c r="T45" s="140"/>
    </row>
    <row r="46" spans="1:21" ht="13.5" thickTop="1" x14ac:dyDescent="0.2">
      <c r="A46" s="29"/>
      <c r="B46" s="70"/>
      <c r="C46" s="124"/>
      <c r="D46" s="70"/>
      <c r="E46" s="124"/>
      <c r="F46" s="204"/>
      <c r="G46" s="70"/>
      <c r="H46" s="126"/>
      <c r="I46" s="112"/>
      <c r="J46" s="53"/>
      <c r="K46" s="67"/>
      <c r="L46" s="53"/>
      <c r="M46" s="67"/>
      <c r="N46" s="90"/>
      <c r="O46" s="93"/>
      <c r="P46" s="93"/>
      <c r="Q46" s="93"/>
      <c r="R46" s="93"/>
      <c r="S46" s="93"/>
      <c r="T46" s="93"/>
    </row>
    <row r="47" spans="1:21" x14ac:dyDescent="0.2">
      <c r="A47" s="29"/>
      <c r="B47" s="113"/>
      <c r="C47" s="120"/>
      <c r="D47" s="121"/>
      <c r="E47" s="122"/>
      <c r="F47" s="123"/>
      <c r="G47" s="113"/>
      <c r="H47" s="120"/>
      <c r="I47" s="112"/>
      <c r="J47" s="53"/>
      <c r="K47" s="67"/>
      <c r="L47" s="53"/>
      <c r="M47" s="67"/>
      <c r="N47" s="90"/>
      <c r="O47" s="93"/>
      <c r="P47" s="93"/>
      <c r="Q47" s="93"/>
      <c r="R47" s="93"/>
      <c r="S47" s="93"/>
      <c r="T47" s="93"/>
    </row>
    <row r="48" spans="1:21" x14ac:dyDescent="0.2">
      <c r="A48" s="29"/>
      <c r="B48" s="52"/>
      <c r="C48" s="67"/>
      <c r="D48" s="87"/>
      <c r="E48" s="82"/>
      <c r="F48" s="90"/>
      <c r="G48" s="53"/>
      <c r="H48" s="67"/>
      <c r="I48" s="53"/>
      <c r="J48" s="53"/>
      <c r="K48" s="67"/>
      <c r="L48" s="53"/>
      <c r="M48" s="67"/>
      <c r="N48" s="90"/>
      <c r="O48" s="93"/>
      <c r="P48" s="93"/>
      <c r="Q48" s="93"/>
      <c r="R48" s="93"/>
      <c r="S48" s="93"/>
      <c r="T48" s="93"/>
    </row>
    <row r="49" spans="1:20" x14ac:dyDescent="0.2">
      <c r="A49" s="29"/>
      <c r="B49" s="52"/>
      <c r="C49" s="67"/>
      <c r="D49" s="87"/>
      <c r="E49" s="83"/>
      <c r="F49" s="90"/>
      <c r="G49" s="53"/>
      <c r="H49" s="67"/>
      <c r="I49" s="53"/>
      <c r="J49" s="53"/>
      <c r="K49" s="67"/>
      <c r="L49" s="53"/>
      <c r="M49" s="67"/>
      <c r="N49" s="90"/>
      <c r="O49" s="93"/>
      <c r="P49" s="93"/>
      <c r="Q49" s="93"/>
      <c r="R49" s="93"/>
      <c r="S49" s="93"/>
      <c r="T49" s="93"/>
    </row>
    <row r="50" spans="1:20" x14ac:dyDescent="0.2">
      <c r="A50" s="29"/>
      <c r="B50" s="52"/>
      <c r="C50" s="67"/>
      <c r="D50" s="88"/>
      <c r="E50" s="82"/>
      <c r="F50" s="90"/>
      <c r="G50" s="53"/>
      <c r="H50" s="67"/>
      <c r="I50" s="53"/>
      <c r="J50" s="53"/>
      <c r="K50" s="67"/>
      <c r="L50" s="53"/>
      <c r="M50" s="67"/>
      <c r="N50" s="90"/>
      <c r="O50" s="93"/>
      <c r="P50" s="93"/>
      <c r="Q50" s="93"/>
      <c r="R50" s="93"/>
      <c r="S50" s="93"/>
      <c r="T50" s="93"/>
    </row>
    <row r="51" spans="1:20" x14ac:dyDescent="0.2">
      <c r="A51" s="39"/>
      <c r="B51" s="43"/>
      <c r="C51" s="84"/>
      <c r="D51" s="89"/>
      <c r="E51" s="85"/>
      <c r="F51" s="91"/>
      <c r="G51" s="54"/>
      <c r="H51" s="84"/>
      <c r="I51" s="54"/>
      <c r="J51" s="54"/>
      <c r="K51" s="84"/>
      <c r="L51" s="54"/>
      <c r="M51" s="84"/>
      <c r="N51" s="90"/>
      <c r="O51" s="93"/>
      <c r="P51" s="93"/>
      <c r="Q51" s="93"/>
      <c r="R51" s="93"/>
      <c r="S51" s="93"/>
      <c r="T51" s="93"/>
    </row>
  </sheetData>
  <mergeCells count="2">
    <mergeCell ref="I3:M3"/>
    <mergeCell ref="O3:S3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colBreaks count="1" manualBreakCount="1">
    <brk id="13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0"/>
  <sheetViews>
    <sheetView topLeftCell="A58" zoomScale="96" zoomScaleNormal="96" workbookViewId="0">
      <selection activeCell="M45" sqref="M45:M46"/>
    </sheetView>
  </sheetViews>
  <sheetFormatPr defaultRowHeight="12.75" x14ac:dyDescent="0.2"/>
  <cols>
    <col min="2" max="2" width="30.85546875" customWidth="1"/>
    <col min="3" max="3" width="4.42578125" customWidth="1"/>
    <col min="4" max="4" width="12.85546875" style="8" customWidth="1"/>
    <col min="5" max="5" width="13.28515625" customWidth="1"/>
    <col min="6" max="6" width="13.28515625" style="12" customWidth="1"/>
    <col min="7" max="7" width="23.85546875" customWidth="1"/>
    <col min="8" max="9" width="12.42578125" customWidth="1"/>
    <col min="13" max="13" width="10.28515625" customWidth="1"/>
    <col min="14" max="14" width="30.85546875" customWidth="1"/>
    <col min="15" max="15" width="6.5703125" customWidth="1"/>
    <col min="16" max="16" width="10.140625" customWidth="1"/>
    <col min="19" max="19" width="9.85546875" customWidth="1"/>
    <col min="20" max="20" width="11.140625" customWidth="1"/>
  </cols>
  <sheetData>
    <row r="1" spans="1:20" ht="26.25" x14ac:dyDescent="0.4">
      <c r="A1" s="196" t="s">
        <v>26</v>
      </c>
      <c r="B1" s="4"/>
      <c r="C1" s="4"/>
      <c r="D1" s="171"/>
      <c r="E1" s="4"/>
      <c r="F1" s="172"/>
    </row>
    <row r="2" spans="1:20" ht="23.25" x14ac:dyDescent="0.35">
      <c r="B2" s="21"/>
      <c r="C2" s="21"/>
      <c r="D2" s="4"/>
      <c r="F2"/>
      <c r="H2" s="7"/>
      <c r="I2" s="7"/>
    </row>
    <row r="3" spans="1:20" x14ac:dyDescent="0.2">
      <c r="A3" s="27" t="s">
        <v>9</v>
      </c>
      <c r="B3" s="32" t="s">
        <v>0</v>
      </c>
      <c r="C3" s="37" t="s">
        <v>16</v>
      </c>
      <c r="D3" s="32" t="s">
        <v>10</v>
      </c>
      <c r="E3" s="37" t="s">
        <v>6</v>
      </c>
      <c r="F3" s="32" t="s">
        <v>35</v>
      </c>
      <c r="G3" s="37" t="s">
        <v>4</v>
      </c>
      <c r="H3" s="38" t="s">
        <v>8</v>
      </c>
      <c r="I3" s="301" t="s">
        <v>1</v>
      </c>
      <c r="J3" s="298"/>
      <c r="K3" s="298"/>
      <c r="L3" s="298"/>
      <c r="M3" s="298"/>
      <c r="N3" s="188"/>
      <c r="O3" s="300"/>
      <c r="P3" s="300"/>
      <c r="Q3" s="300"/>
      <c r="R3" s="300"/>
      <c r="S3" s="300"/>
      <c r="T3" s="185"/>
    </row>
    <row r="4" spans="1:20" x14ac:dyDescent="0.2">
      <c r="A4" s="39"/>
      <c r="B4" s="43"/>
      <c r="C4" s="17"/>
      <c r="D4" s="45" t="s">
        <v>5</v>
      </c>
      <c r="E4" s="41"/>
      <c r="F4" s="45" t="s">
        <v>34</v>
      </c>
      <c r="G4" s="41"/>
      <c r="H4" s="50"/>
      <c r="I4" s="32" t="s">
        <v>15</v>
      </c>
      <c r="J4" s="219" t="s">
        <v>13</v>
      </c>
      <c r="K4" s="22" t="s">
        <v>11</v>
      </c>
      <c r="L4" s="25" t="s">
        <v>12</v>
      </c>
      <c r="M4" s="58" t="s">
        <v>14</v>
      </c>
      <c r="N4" s="152"/>
      <c r="O4" s="153"/>
      <c r="P4" s="153"/>
      <c r="Q4" s="186"/>
      <c r="R4" s="186"/>
      <c r="S4" s="153"/>
      <c r="T4" s="153"/>
    </row>
    <row r="5" spans="1:20" x14ac:dyDescent="0.2">
      <c r="A5" s="29"/>
      <c r="B5" s="207" t="s">
        <v>278</v>
      </c>
      <c r="C5" s="59"/>
      <c r="D5" s="151"/>
      <c r="E5" s="65"/>
      <c r="F5" s="278"/>
      <c r="G5" s="65"/>
      <c r="H5" s="220"/>
      <c r="I5" s="27"/>
      <c r="J5" s="27"/>
      <c r="K5" s="32"/>
      <c r="L5" s="151"/>
      <c r="M5" s="153"/>
      <c r="N5" s="152"/>
      <c r="O5" s="153"/>
      <c r="P5" s="153"/>
      <c r="Q5" s="186"/>
      <c r="R5" s="186"/>
      <c r="S5" s="153"/>
      <c r="T5" s="153"/>
    </row>
    <row r="6" spans="1:20" ht="11.25" customHeight="1" x14ac:dyDescent="0.2">
      <c r="A6" s="29"/>
      <c r="B6" s="53" t="s">
        <v>277</v>
      </c>
      <c r="C6" s="59"/>
      <c r="D6" s="97"/>
      <c r="E6" s="59"/>
      <c r="F6" s="279"/>
      <c r="G6" s="59"/>
      <c r="H6" s="52"/>
      <c r="I6" s="93">
        <v>500</v>
      </c>
      <c r="J6" s="52"/>
      <c r="K6" s="59"/>
      <c r="L6" s="52"/>
      <c r="M6" s="93">
        <f t="shared" ref="M6:M46" si="0">I6+J6+K6+L6</f>
        <v>500</v>
      </c>
      <c r="N6" s="29"/>
      <c r="O6" s="59"/>
      <c r="P6" s="59"/>
      <c r="Q6" s="59"/>
      <c r="R6" s="59"/>
      <c r="S6" s="59"/>
      <c r="T6" s="59"/>
    </row>
    <row r="7" spans="1:20" x14ac:dyDescent="0.2">
      <c r="B7" s="53" t="s">
        <v>291</v>
      </c>
      <c r="C7" s="67"/>
      <c r="D7" s="229"/>
      <c r="E7" s="53"/>
      <c r="F7" s="102"/>
      <c r="G7" s="94"/>
      <c r="H7" s="100"/>
      <c r="I7" s="208">
        <v>7500</v>
      </c>
      <c r="J7" s="100"/>
      <c r="K7" s="93"/>
      <c r="L7" s="100"/>
      <c r="M7" s="93">
        <f t="shared" si="0"/>
        <v>7500</v>
      </c>
      <c r="N7" s="90"/>
      <c r="O7" s="95"/>
      <c r="P7" s="93"/>
      <c r="Q7" s="93"/>
      <c r="R7" s="93"/>
      <c r="S7" s="93"/>
      <c r="T7" s="93"/>
    </row>
    <row r="8" spans="1:20" x14ac:dyDescent="0.2">
      <c r="B8" s="53" t="s">
        <v>292</v>
      </c>
      <c r="C8" s="59"/>
      <c r="D8" s="86"/>
      <c r="E8" s="59"/>
      <c r="F8" s="70"/>
      <c r="G8" s="170"/>
      <c r="H8" s="97"/>
      <c r="I8" s="100">
        <v>3900</v>
      </c>
      <c r="J8" s="100"/>
      <c r="K8" s="93"/>
      <c r="L8" s="100"/>
      <c r="M8" s="93">
        <f t="shared" ref="M8:M13" si="1">I8+J8+K8+L8</f>
        <v>3900</v>
      </c>
      <c r="N8" s="90"/>
      <c r="O8" s="95"/>
      <c r="P8" s="93"/>
      <c r="Q8" s="93"/>
      <c r="R8" s="93"/>
      <c r="S8" s="93"/>
      <c r="T8" s="93"/>
    </row>
    <row r="9" spans="1:20" x14ac:dyDescent="0.2">
      <c r="B9" s="53" t="s">
        <v>299</v>
      </c>
      <c r="C9" s="59"/>
      <c r="D9" s="86"/>
      <c r="E9" s="59"/>
      <c r="F9" s="70"/>
      <c r="G9" s="170"/>
      <c r="H9" s="97"/>
      <c r="I9" s="93">
        <v>13814.36</v>
      </c>
      <c r="J9" s="100"/>
      <c r="K9" s="93"/>
      <c r="L9" s="100"/>
      <c r="M9" s="93">
        <f t="shared" si="1"/>
        <v>13814.36</v>
      </c>
      <c r="N9" s="90"/>
      <c r="O9" s="95"/>
      <c r="P9" s="93"/>
      <c r="Q9" s="93"/>
      <c r="R9" s="93"/>
      <c r="S9" s="93"/>
      <c r="T9" s="93"/>
    </row>
    <row r="10" spans="1:20" x14ac:dyDescent="0.2">
      <c r="B10" s="53" t="s">
        <v>302</v>
      </c>
      <c r="C10" s="59"/>
      <c r="D10" s="86"/>
      <c r="E10" s="59"/>
      <c r="F10" s="70"/>
      <c r="G10" s="170"/>
      <c r="H10" s="97"/>
      <c r="I10" s="93">
        <v>651.98</v>
      </c>
      <c r="J10" s="100"/>
      <c r="K10" s="93"/>
      <c r="L10" s="100"/>
      <c r="M10" s="93">
        <f t="shared" si="1"/>
        <v>651.98</v>
      </c>
      <c r="N10" s="90"/>
      <c r="O10" s="95"/>
      <c r="P10" s="93"/>
      <c r="Q10" s="93"/>
      <c r="R10" s="93"/>
      <c r="S10" s="93"/>
      <c r="T10" s="93"/>
    </row>
    <row r="11" spans="1:20" x14ac:dyDescent="0.2">
      <c r="B11" s="53" t="s">
        <v>338</v>
      </c>
      <c r="C11" s="59"/>
      <c r="D11" s="86" t="s">
        <v>339</v>
      </c>
      <c r="E11" s="59"/>
      <c r="F11" s="70"/>
      <c r="G11" s="170"/>
      <c r="H11" s="97"/>
      <c r="I11" s="93">
        <v>3150</v>
      </c>
      <c r="J11" s="100"/>
      <c r="K11" s="93"/>
      <c r="L11" s="100"/>
      <c r="M11" s="93">
        <f t="shared" si="1"/>
        <v>3150</v>
      </c>
      <c r="N11" s="90"/>
      <c r="O11" s="95"/>
      <c r="P11" s="93"/>
      <c r="Q11" s="93"/>
      <c r="R11" s="93"/>
      <c r="S11" s="93"/>
      <c r="T11" s="93"/>
    </row>
    <row r="12" spans="1:20" x14ac:dyDescent="0.2">
      <c r="B12" s="53" t="s">
        <v>300</v>
      </c>
      <c r="C12" s="59"/>
      <c r="D12" s="86" t="s">
        <v>363</v>
      </c>
      <c r="E12" s="59"/>
      <c r="F12" s="70"/>
      <c r="G12" s="170"/>
      <c r="H12" s="97"/>
      <c r="I12" s="93">
        <v>2800</v>
      </c>
      <c r="J12" s="100"/>
      <c r="K12" s="93"/>
      <c r="L12" s="100"/>
      <c r="M12" s="93">
        <f t="shared" si="1"/>
        <v>2800</v>
      </c>
      <c r="N12" s="90"/>
      <c r="O12" s="95"/>
      <c r="P12" s="93"/>
      <c r="Q12" s="93"/>
      <c r="R12" s="93"/>
      <c r="S12" s="93"/>
      <c r="T12" s="93"/>
    </row>
    <row r="13" spans="1:20" x14ac:dyDescent="0.2">
      <c r="B13" s="53" t="s">
        <v>376</v>
      </c>
      <c r="C13" s="59"/>
      <c r="D13" s="86" t="s">
        <v>377</v>
      </c>
      <c r="E13" s="59"/>
      <c r="F13" s="70"/>
      <c r="G13" s="170"/>
      <c r="H13" s="97"/>
      <c r="I13" s="93"/>
      <c r="J13" s="100">
        <v>4227.83</v>
      </c>
      <c r="K13" s="93"/>
      <c r="L13" s="100"/>
      <c r="M13" s="93">
        <f t="shared" si="1"/>
        <v>4227.83</v>
      </c>
      <c r="N13" s="90"/>
      <c r="O13" s="95"/>
      <c r="P13" s="93"/>
      <c r="Q13" s="93"/>
      <c r="R13" s="93"/>
      <c r="S13" s="93"/>
      <c r="T13" s="93"/>
    </row>
    <row r="14" spans="1:20" x14ac:dyDescent="0.2">
      <c r="B14" s="53"/>
      <c r="C14" s="59"/>
      <c r="D14" s="86"/>
      <c r="E14" s="59"/>
      <c r="F14" s="70"/>
      <c r="G14" s="170"/>
      <c r="H14" s="97"/>
      <c r="I14" s="93"/>
      <c r="J14" s="100"/>
      <c r="K14" s="93"/>
      <c r="L14" s="100"/>
      <c r="M14" s="93"/>
      <c r="N14" s="90"/>
      <c r="O14" s="95"/>
      <c r="P14" s="93"/>
      <c r="Q14" s="93"/>
      <c r="R14" s="93"/>
      <c r="S14" s="93"/>
      <c r="T14" s="93"/>
    </row>
    <row r="15" spans="1:20" x14ac:dyDescent="0.2">
      <c r="B15" s="207" t="s">
        <v>300</v>
      </c>
      <c r="C15" s="59"/>
      <c r="D15" s="86"/>
      <c r="E15" s="59"/>
      <c r="F15" s="70"/>
      <c r="G15" s="170"/>
      <c r="H15" s="97"/>
      <c r="I15" s="93"/>
      <c r="J15" s="100"/>
      <c r="K15" s="93"/>
      <c r="L15" s="100"/>
      <c r="M15" s="93"/>
      <c r="N15" s="90"/>
      <c r="O15" s="95"/>
      <c r="P15" s="93"/>
      <c r="Q15" s="93"/>
      <c r="R15" s="93"/>
      <c r="S15" s="93"/>
      <c r="T15" s="93"/>
    </row>
    <row r="16" spans="1:20" x14ac:dyDescent="0.2">
      <c r="B16" s="53" t="s">
        <v>301</v>
      </c>
      <c r="C16" s="59"/>
      <c r="D16" s="86"/>
      <c r="E16" s="59"/>
      <c r="F16" s="70"/>
      <c r="G16" s="170"/>
      <c r="H16" s="97"/>
      <c r="I16" s="93">
        <v>4688.5600000000004</v>
      </c>
      <c r="J16" s="100"/>
      <c r="K16" s="93"/>
      <c r="L16" s="100"/>
      <c r="M16" s="93">
        <f>I16+J16+K16+L16</f>
        <v>4688.5600000000004</v>
      </c>
      <c r="N16" s="123"/>
      <c r="O16" s="95"/>
      <c r="P16" s="93"/>
      <c r="Q16" s="93"/>
      <c r="R16" s="93"/>
      <c r="S16" s="93"/>
      <c r="T16" s="93"/>
    </row>
    <row r="17" spans="1:20" x14ac:dyDescent="0.2">
      <c r="B17" s="53" t="s">
        <v>303</v>
      </c>
      <c r="C17" s="59"/>
      <c r="D17" s="86"/>
      <c r="E17" s="59"/>
      <c r="F17" s="70"/>
      <c r="G17" s="170"/>
      <c r="H17" s="97"/>
      <c r="I17" s="93">
        <v>1600</v>
      </c>
      <c r="J17" s="100"/>
      <c r="K17" s="93"/>
      <c r="L17" s="100"/>
      <c r="M17" s="208">
        <f t="shared" ref="M17:M18" si="2">I17+J17+K17+L17</f>
        <v>1600</v>
      </c>
      <c r="N17" s="90"/>
      <c r="O17" s="95"/>
      <c r="P17" s="93"/>
      <c r="Q17" s="93"/>
      <c r="R17" s="93"/>
      <c r="S17" s="93"/>
      <c r="T17" s="93"/>
    </row>
    <row r="18" spans="1:20" x14ac:dyDescent="0.2">
      <c r="B18" s="53" t="s">
        <v>366</v>
      </c>
      <c r="C18" s="67"/>
      <c r="D18" s="86"/>
      <c r="E18" s="67"/>
      <c r="F18" s="102"/>
      <c r="G18" s="170"/>
      <c r="H18" s="100"/>
      <c r="I18" s="93">
        <v>7471.33</v>
      </c>
      <c r="J18" s="100"/>
      <c r="K18" s="93"/>
      <c r="L18" s="100"/>
      <c r="M18" s="93">
        <f t="shared" si="2"/>
        <v>7471.33</v>
      </c>
      <c r="N18" s="90"/>
      <c r="O18" s="95"/>
      <c r="P18" s="93"/>
      <c r="Q18" s="93"/>
      <c r="R18" s="93"/>
      <c r="S18" s="93"/>
      <c r="T18" s="93"/>
    </row>
    <row r="19" spans="1:20" x14ac:dyDescent="0.2">
      <c r="B19" s="53"/>
      <c r="C19" s="67"/>
      <c r="D19" s="86"/>
      <c r="E19" s="67"/>
      <c r="F19" s="102"/>
      <c r="G19" s="170"/>
      <c r="H19" s="100"/>
      <c r="I19" s="93"/>
      <c r="J19" s="100"/>
      <c r="K19" s="93"/>
      <c r="L19" s="100"/>
      <c r="M19" s="93"/>
      <c r="N19" s="90"/>
      <c r="O19" s="95"/>
      <c r="P19" s="93"/>
      <c r="Q19" s="93"/>
      <c r="R19" s="93"/>
      <c r="S19" s="93"/>
      <c r="T19" s="93"/>
    </row>
    <row r="20" spans="1:20" x14ac:dyDescent="0.2">
      <c r="B20" s="52"/>
      <c r="C20" s="59"/>
      <c r="D20" s="86"/>
      <c r="E20" s="59"/>
      <c r="F20" s="70"/>
      <c r="G20" s="170"/>
      <c r="H20" s="97"/>
      <c r="I20" s="93">
        <v>0</v>
      </c>
      <c r="J20" s="100"/>
      <c r="K20" s="93"/>
      <c r="L20" s="100"/>
      <c r="M20" s="93">
        <f>I20+J20+K20+L20</f>
        <v>0</v>
      </c>
      <c r="N20" s="90"/>
      <c r="O20" s="95"/>
      <c r="P20" s="93"/>
      <c r="Q20" s="93"/>
      <c r="R20" s="93"/>
      <c r="S20" s="93"/>
      <c r="T20" s="93"/>
    </row>
    <row r="21" spans="1:20" x14ac:dyDescent="0.2">
      <c r="B21" s="207" t="s">
        <v>280</v>
      </c>
      <c r="C21" s="213"/>
      <c r="D21" s="86"/>
      <c r="E21" s="67"/>
      <c r="F21" s="102"/>
      <c r="G21" s="170"/>
      <c r="H21" s="100"/>
      <c r="I21" s="93">
        <v>0</v>
      </c>
      <c r="J21" s="100"/>
      <c r="K21" s="93"/>
      <c r="L21" s="100"/>
      <c r="M21" s="93">
        <f>I21+J21+K21+L21</f>
        <v>0</v>
      </c>
      <c r="N21" s="90"/>
      <c r="O21" s="95"/>
      <c r="P21" s="93"/>
      <c r="Q21" s="93"/>
      <c r="R21" s="93"/>
      <c r="S21" s="93"/>
      <c r="T21" s="93"/>
    </row>
    <row r="22" spans="1:20" x14ac:dyDescent="0.2">
      <c r="B22" s="53" t="s">
        <v>281</v>
      </c>
      <c r="C22" s="59"/>
      <c r="D22" s="86"/>
      <c r="E22" s="59"/>
      <c r="F22" s="70"/>
      <c r="G22" s="170"/>
      <c r="H22" s="97"/>
      <c r="I22" s="93">
        <v>5001</v>
      </c>
      <c r="J22" s="100"/>
      <c r="K22" s="93"/>
      <c r="L22" s="100"/>
      <c r="M22" s="93">
        <f>I22+J22+K22+L22</f>
        <v>5001</v>
      </c>
      <c r="N22" s="90"/>
      <c r="O22" s="95"/>
      <c r="P22" s="93"/>
      <c r="Q22" s="93"/>
      <c r="R22" s="93"/>
      <c r="S22" s="93"/>
      <c r="T22" s="93"/>
    </row>
    <row r="23" spans="1:20" x14ac:dyDescent="0.2">
      <c r="B23" s="53" t="s">
        <v>282</v>
      </c>
      <c r="C23" s="59"/>
      <c r="D23" s="86"/>
      <c r="E23" s="59"/>
      <c r="F23" s="70"/>
      <c r="G23" s="170"/>
      <c r="H23" s="97"/>
      <c r="I23" s="93">
        <v>5001</v>
      </c>
      <c r="J23" s="100"/>
      <c r="K23" s="93"/>
      <c r="L23" s="100"/>
      <c r="M23" s="93">
        <f t="shared" ref="M23:M24" si="3">I23+J23+K23+L23</f>
        <v>5001</v>
      </c>
      <c r="N23" s="90"/>
      <c r="O23" s="95"/>
      <c r="P23" s="93"/>
      <c r="Q23" s="93"/>
      <c r="R23" s="93"/>
      <c r="S23" s="93"/>
      <c r="T23" s="93"/>
    </row>
    <row r="24" spans="1:20" x14ac:dyDescent="0.2">
      <c r="B24" s="53" t="s">
        <v>283</v>
      </c>
      <c r="C24" s="59"/>
      <c r="D24" s="86"/>
      <c r="E24" s="52"/>
      <c r="F24" s="70"/>
      <c r="G24" s="170"/>
      <c r="H24" s="97"/>
      <c r="I24" s="93">
        <v>5001</v>
      </c>
      <c r="J24" s="100"/>
      <c r="K24" s="93"/>
      <c r="L24" s="100"/>
      <c r="M24" s="93">
        <f t="shared" si="3"/>
        <v>5001</v>
      </c>
      <c r="N24" s="90"/>
      <c r="O24" s="95"/>
      <c r="P24" s="93"/>
      <c r="Q24" s="93"/>
      <c r="R24" s="93"/>
      <c r="S24" s="93"/>
      <c r="T24" s="93"/>
    </row>
    <row r="25" spans="1:20" x14ac:dyDescent="0.2">
      <c r="B25" s="53" t="s">
        <v>284</v>
      </c>
      <c r="C25" s="90"/>
      <c r="D25" s="230"/>
      <c r="E25" s="53"/>
      <c r="F25" s="102"/>
      <c r="H25" s="100"/>
      <c r="I25" s="14">
        <v>5001</v>
      </c>
      <c r="J25" s="100"/>
      <c r="K25" s="93"/>
      <c r="L25" s="100"/>
      <c r="M25" s="93">
        <f t="shared" si="0"/>
        <v>5001</v>
      </c>
      <c r="N25" s="90"/>
      <c r="O25" s="95"/>
      <c r="P25" s="93"/>
      <c r="Q25" s="93"/>
      <c r="R25" s="93"/>
      <c r="S25" s="93"/>
      <c r="T25" s="93"/>
    </row>
    <row r="26" spans="1:20" x14ac:dyDescent="0.2">
      <c r="A26" s="29"/>
      <c r="B26" s="53" t="s">
        <v>285</v>
      </c>
      <c r="C26" s="67"/>
      <c r="D26" s="86"/>
      <c r="E26" s="67"/>
      <c r="F26" s="102"/>
      <c r="G26" s="94"/>
      <c r="H26" s="87"/>
      <c r="I26" s="93">
        <v>9000</v>
      </c>
      <c r="J26" s="100"/>
      <c r="K26" s="93"/>
      <c r="L26" s="100"/>
      <c r="M26" s="93">
        <f t="shared" si="0"/>
        <v>9000</v>
      </c>
      <c r="N26" s="90"/>
      <c r="O26" s="95"/>
      <c r="P26" s="93"/>
      <c r="Q26" s="93"/>
      <c r="R26" s="93"/>
      <c r="S26" s="93"/>
      <c r="T26" s="93"/>
    </row>
    <row r="27" spans="1:20" x14ac:dyDescent="0.2">
      <c r="A27" s="29"/>
      <c r="B27" s="53" t="s">
        <v>286</v>
      </c>
      <c r="C27" s="120"/>
      <c r="D27" s="86"/>
      <c r="E27" s="67"/>
      <c r="F27" s="102"/>
      <c r="G27" s="94"/>
      <c r="H27" s="87"/>
      <c r="I27" s="93">
        <v>2250</v>
      </c>
      <c r="J27" s="100"/>
      <c r="K27" s="93"/>
      <c r="L27" s="100"/>
      <c r="M27" s="93">
        <f t="shared" si="0"/>
        <v>2250</v>
      </c>
      <c r="N27" s="90"/>
      <c r="O27" s="95"/>
      <c r="P27" s="93"/>
      <c r="Q27" s="93"/>
      <c r="R27" s="93"/>
      <c r="S27" s="93"/>
      <c r="T27" s="93"/>
    </row>
    <row r="28" spans="1:20" x14ac:dyDescent="0.2">
      <c r="A28" s="29"/>
      <c r="B28" s="53" t="s">
        <v>287</v>
      </c>
      <c r="C28" s="67"/>
      <c r="D28" s="98"/>
      <c r="E28" s="67"/>
      <c r="F28" s="102"/>
      <c r="G28" s="94"/>
      <c r="H28" s="100"/>
      <c r="I28" s="208">
        <v>2250</v>
      </c>
      <c r="J28" s="100"/>
      <c r="K28" s="93"/>
      <c r="L28" s="100"/>
      <c r="M28" s="208">
        <f>I28+J28+K28+L28</f>
        <v>2250</v>
      </c>
      <c r="N28" s="90"/>
      <c r="O28" s="95"/>
      <c r="P28" s="93"/>
      <c r="Q28" s="93"/>
      <c r="R28" s="93"/>
      <c r="S28" s="93"/>
      <c r="T28" s="93"/>
    </row>
    <row r="29" spans="1:20" x14ac:dyDescent="0.2">
      <c r="A29" s="29"/>
      <c r="B29" s="53" t="s">
        <v>288</v>
      </c>
      <c r="C29" s="67"/>
      <c r="D29" s="98"/>
      <c r="E29" s="67"/>
      <c r="F29" s="102"/>
      <c r="G29" s="94"/>
      <c r="H29" s="100"/>
      <c r="I29" s="208">
        <v>6863</v>
      </c>
      <c r="J29" s="100"/>
      <c r="K29" s="93"/>
      <c r="L29" s="100"/>
      <c r="M29" s="208">
        <f>I29+J29+K29+L29</f>
        <v>6863</v>
      </c>
      <c r="N29" s="90"/>
      <c r="O29" s="95"/>
      <c r="P29" s="93"/>
      <c r="Q29" s="93"/>
      <c r="R29" s="93"/>
      <c r="S29" s="93"/>
      <c r="T29" s="93"/>
    </row>
    <row r="30" spans="1:20" x14ac:dyDescent="0.2">
      <c r="A30" s="29"/>
      <c r="B30" s="53"/>
      <c r="C30" s="67"/>
      <c r="D30" s="86"/>
      <c r="E30" s="67"/>
      <c r="F30" s="102"/>
      <c r="G30" s="94"/>
      <c r="H30" s="87"/>
      <c r="I30" s="93">
        <v>0</v>
      </c>
      <c r="J30" s="100"/>
      <c r="K30" s="93"/>
      <c r="L30" s="100"/>
      <c r="M30" s="208">
        <f t="shared" ref="M30:M31" si="4">I30+J30+K30+L30</f>
        <v>0</v>
      </c>
      <c r="N30" s="90"/>
      <c r="O30" s="95"/>
      <c r="P30" s="93"/>
      <c r="Q30" s="93"/>
      <c r="R30" s="93"/>
      <c r="S30" s="93"/>
      <c r="T30" s="93"/>
    </row>
    <row r="31" spans="1:20" x14ac:dyDescent="0.2">
      <c r="A31" s="29"/>
      <c r="B31" s="207"/>
      <c r="C31" s="120"/>
      <c r="D31" s="98"/>
      <c r="E31" s="67"/>
      <c r="F31" s="237"/>
      <c r="G31" s="94"/>
      <c r="H31" s="100"/>
      <c r="I31" s="208">
        <v>0</v>
      </c>
      <c r="J31" s="100"/>
      <c r="K31" s="93"/>
      <c r="L31" s="100"/>
      <c r="M31" s="208">
        <f t="shared" si="4"/>
        <v>0</v>
      </c>
      <c r="N31" s="90"/>
      <c r="O31" s="95"/>
      <c r="P31" s="93"/>
      <c r="Q31" s="93"/>
      <c r="R31" s="93"/>
      <c r="S31" s="93"/>
      <c r="T31" s="93"/>
    </row>
    <row r="32" spans="1:20" x14ac:dyDescent="0.2">
      <c r="A32" s="29"/>
      <c r="B32" s="207" t="s">
        <v>293</v>
      </c>
      <c r="C32" s="67"/>
      <c r="D32" s="98"/>
      <c r="E32" s="67"/>
      <c r="F32" s="237"/>
      <c r="G32" s="94"/>
      <c r="H32" s="100"/>
      <c r="I32" s="208">
        <v>0</v>
      </c>
      <c r="J32" s="100"/>
      <c r="K32" s="93"/>
      <c r="L32" s="100"/>
      <c r="M32" s="208">
        <f t="shared" si="0"/>
        <v>0</v>
      </c>
      <c r="N32" s="90"/>
      <c r="O32" s="95"/>
      <c r="P32" s="93"/>
      <c r="Q32" s="93"/>
      <c r="R32" s="93"/>
      <c r="S32" s="93"/>
      <c r="T32" s="93"/>
    </row>
    <row r="33" spans="1:20" x14ac:dyDescent="0.2">
      <c r="A33" s="29"/>
      <c r="B33" s="53" t="s">
        <v>289</v>
      </c>
      <c r="C33" s="67"/>
      <c r="D33" s="98"/>
      <c r="E33" s="67"/>
      <c r="F33" s="237"/>
      <c r="G33" s="94"/>
      <c r="H33" s="100"/>
      <c r="I33" s="208">
        <v>3360</v>
      </c>
      <c r="J33" s="100"/>
      <c r="K33" s="93"/>
      <c r="L33" s="100"/>
      <c r="M33" s="208">
        <f t="shared" si="0"/>
        <v>3360</v>
      </c>
      <c r="N33" s="90"/>
      <c r="O33" s="95"/>
      <c r="P33" s="93"/>
      <c r="Q33" s="93"/>
      <c r="R33" s="93"/>
      <c r="S33" s="93"/>
      <c r="T33" s="93"/>
    </row>
    <row r="34" spans="1:20" x14ac:dyDescent="0.2">
      <c r="A34" s="29"/>
      <c r="B34" s="53" t="s">
        <v>290</v>
      </c>
      <c r="C34" s="67"/>
      <c r="D34" s="98"/>
      <c r="E34" s="67"/>
      <c r="F34" s="237"/>
      <c r="G34" s="94"/>
      <c r="H34" s="100"/>
      <c r="I34" s="208">
        <v>11330</v>
      </c>
      <c r="J34" s="100"/>
      <c r="K34" s="93"/>
      <c r="L34" s="100"/>
      <c r="M34" s="208">
        <f t="shared" si="0"/>
        <v>11330</v>
      </c>
      <c r="N34" s="90"/>
      <c r="O34" s="95"/>
      <c r="P34" s="93"/>
      <c r="Q34" s="93"/>
      <c r="R34" s="93"/>
      <c r="S34" s="93"/>
      <c r="T34" s="93"/>
    </row>
    <row r="35" spans="1:20" x14ac:dyDescent="0.2">
      <c r="A35" s="29"/>
      <c r="B35" s="53" t="s">
        <v>295</v>
      </c>
      <c r="C35" s="59"/>
      <c r="D35" s="167"/>
      <c r="E35" s="59"/>
      <c r="F35" s="237"/>
      <c r="G35" s="59"/>
      <c r="H35" s="97"/>
      <c r="I35" s="208">
        <v>1290</v>
      </c>
      <c r="J35" s="100"/>
      <c r="K35" s="93"/>
      <c r="L35" s="100"/>
      <c r="M35" s="208">
        <f t="shared" si="0"/>
        <v>1290</v>
      </c>
      <c r="N35" s="90"/>
      <c r="O35" s="95"/>
      <c r="P35" s="93"/>
      <c r="Q35" s="93"/>
      <c r="R35" s="93"/>
      <c r="S35" s="93"/>
      <c r="T35" s="93"/>
    </row>
    <row r="36" spans="1:20" ht="14.25" customHeight="1" x14ac:dyDescent="0.2">
      <c r="A36" s="29"/>
      <c r="B36" s="53" t="s">
        <v>297</v>
      </c>
      <c r="C36" s="59"/>
      <c r="D36" s="167"/>
      <c r="E36" s="59"/>
      <c r="F36" s="237"/>
      <c r="G36" s="59"/>
      <c r="H36" s="97"/>
      <c r="I36" s="208">
        <v>9673</v>
      </c>
      <c r="J36" s="100"/>
      <c r="K36" s="93"/>
      <c r="L36" s="100"/>
      <c r="M36" s="208">
        <f t="shared" si="0"/>
        <v>9673</v>
      </c>
      <c r="N36" s="90"/>
      <c r="O36" s="95"/>
      <c r="P36" s="93"/>
      <c r="Q36" s="93"/>
      <c r="R36" s="93"/>
      <c r="S36" s="93"/>
      <c r="T36" s="93"/>
    </row>
    <row r="37" spans="1:20" ht="14.25" customHeight="1" x14ac:dyDescent="0.2">
      <c r="A37" s="29"/>
      <c r="B37" s="53" t="s">
        <v>305</v>
      </c>
      <c r="C37" s="59"/>
      <c r="D37" s="167"/>
      <c r="E37" s="59"/>
      <c r="F37" s="237"/>
      <c r="G37" s="59"/>
      <c r="H37" s="97"/>
      <c r="I37" s="208">
        <v>4237.42</v>
      </c>
      <c r="J37" s="100"/>
      <c r="K37" s="93"/>
      <c r="L37" s="100"/>
      <c r="M37" s="208">
        <f t="shared" si="0"/>
        <v>4237.42</v>
      </c>
      <c r="N37" s="90"/>
      <c r="O37" s="95"/>
      <c r="P37" s="93"/>
      <c r="Q37" s="93"/>
      <c r="R37" s="93"/>
      <c r="S37" s="93"/>
      <c r="T37" s="93"/>
    </row>
    <row r="38" spans="1:20" ht="14.25" customHeight="1" x14ac:dyDescent="0.2">
      <c r="A38" s="29"/>
      <c r="B38" s="53" t="s">
        <v>306</v>
      </c>
      <c r="C38" s="59"/>
      <c r="D38" s="167"/>
      <c r="E38" s="59"/>
      <c r="F38" s="237"/>
      <c r="G38" s="59"/>
      <c r="H38" s="97"/>
      <c r="I38" s="208">
        <v>1170</v>
      </c>
      <c r="J38" s="100"/>
      <c r="K38" s="93"/>
      <c r="L38" s="100"/>
      <c r="M38" s="208">
        <f t="shared" si="0"/>
        <v>1170</v>
      </c>
      <c r="N38" s="90"/>
      <c r="O38" s="95"/>
      <c r="P38" s="93"/>
      <c r="Q38" s="93"/>
      <c r="R38" s="93"/>
      <c r="S38" s="93"/>
      <c r="T38" s="93"/>
    </row>
    <row r="39" spans="1:20" ht="14.25" customHeight="1" x14ac:dyDescent="0.2">
      <c r="A39" s="29"/>
      <c r="B39" s="53" t="s">
        <v>306</v>
      </c>
      <c r="C39" s="59"/>
      <c r="D39" s="167"/>
      <c r="E39" s="59"/>
      <c r="F39" s="237"/>
      <c r="G39" s="59"/>
      <c r="H39" s="97"/>
      <c r="I39" s="208">
        <v>1170</v>
      </c>
      <c r="J39" s="100"/>
      <c r="K39" s="93"/>
      <c r="L39" s="100"/>
      <c r="M39" s="208">
        <f t="shared" si="0"/>
        <v>1170</v>
      </c>
      <c r="N39" s="90"/>
      <c r="O39" s="95"/>
      <c r="P39" s="93"/>
      <c r="Q39" s="93"/>
      <c r="R39" s="93"/>
      <c r="S39" s="93"/>
      <c r="T39" s="93"/>
    </row>
    <row r="40" spans="1:20" ht="14.25" customHeight="1" x14ac:dyDescent="0.2">
      <c r="A40" s="29"/>
      <c r="B40" s="53"/>
      <c r="C40" s="59"/>
      <c r="D40" s="167"/>
      <c r="E40" s="59"/>
      <c r="F40" s="237"/>
      <c r="G40" s="59"/>
      <c r="H40" s="97"/>
      <c r="I40" s="208"/>
      <c r="J40" s="100"/>
      <c r="K40" s="93"/>
      <c r="L40" s="100"/>
      <c r="M40" s="208"/>
      <c r="N40" s="90"/>
      <c r="O40" s="95"/>
      <c r="P40" s="93"/>
      <c r="Q40" s="93"/>
      <c r="R40" s="93"/>
      <c r="S40" s="93"/>
      <c r="T40" s="93"/>
    </row>
    <row r="41" spans="1:20" x14ac:dyDescent="0.2">
      <c r="A41" s="29"/>
      <c r="B41" s="53"/>
      <c r="C41" s="67"/>
      <c r="D41" s="86"/>
      <c r="E41" s="67"/>
      <c r="F41" s="237"/>
      <c r="G41" s="166"/>
      <c r="H41" s="100"/>
      <c r="I41" s="102"/>
      <c r="J41" s="100"/>
      <c r="K41" s="93"/>
      <c r="L41" s="100"/>
      <c r="M41" s="93"/>
      <c r="N41" s="90"/>
      <c r="O41" s="95"/>
      <c r="P41" s="93"/>
      <c r="Q41" s="93"/>
      <c r="R41" s="93"/>
      <c r="S41" s="93"/>
      <c r="T41" s="93"/>
    </row>
    <row r="42" spans="1:20" x14ac:dyDescent="0.2">
      <c r="A42" s="29"/>
      <c r="B42" s="53" t="s">
        <v>296</v>
      </c>
      <c r="C42" s="59"/>
      <c r="D42" s="86"/>
      <c r="E42" s="59"/>
      <c r="F42" s="102"/>
      <c r="G42" s="170"/>
      <c r="H42" s="97"/>
      <c r="I42" s="93">
        <v>585</v>
      </c>
      <c r="J42" s="100"/>
      <c r="K42" s="93"/>
      <c r="L42" s="100"/>
      <c r="M42" s="93">
        <f t="shared" si="0"/>
        <v>585</v>
      </c>
      <c r="N42" s="90"/>
      <c r="O42" s="95"/>
      <c r="P42" s="93"/>
      <c r="Q42" s="93"/>
      <c r="R42" s="93"/>
      <c r="S42" s="93"/>
      <c r="T42" s="93"/>
    </row>
    <row r="43" spans="1:20" x14ac:dyDescent="0.2">
      <c r="A43" s="29"/>
      <c r="B43" s="53" t="s">
        <v>298</v>
      </c>
      <c r="C43" s="59"/>
      <c r="D43" s="86"/>
      <c r="E43" s="59"/>
      <c r="F43" s="52"/>
      <c r="G43" s="170"/>
      <c r="H43" s="97"/>
      <c r="I43" s="93">
        <v>1215</v>
      </c>
      <c r="J43" s="100"/>
      <c r="K43" s="93"/>
      <c r="L43" s="100"/>
      <c r="M43" s="93">
        <f t="shared" si="0"/>
        <v>1215</v>
      </c>
      <c r="N43" s="90"/>
      <c r="O43" s="95"/>
      <c r="P43" s="93"/>
      <c r="Q43" s="93"/>
      <c r="R43" s="93"/>
      <c r="S43" s="93"/>
      <c r="T43" s="93"/>
    </row>
    <row r="44" spans="1:20" x14ac:dyDescent="0.2">
      <c r="A44" s="29"/>
      <c r="B44" s="53" t="s">
        <v>307</v>
      </c>
      <c r="C44" s="59"/>
      <c r="D44" s="86"/>
      <c r="E44" s="59"/>
      <c r="F44" s="52"/>
      <c r="G44" s="170"/>
      <c r="H44" s="97"/>
      <c r="I44" s="93">
        <v>1046.48</v>
      </c>
      <c r="J44" s="100"/>
      <c r="K44" s="93"/>
      <c r="L44" s="100"/>
      <c r="M44" s="93">
        <f t="shared" si="0"/>
        <v>1046.48</v>
      </c>
      <c r="N44" s="90"/>
      <c r="O44" s="95"/>
      <c r="P44" s="93"/>
      <c r="Q44" s="93"/>
      <c r="R44" s="93"/>
      <c r="S44" s="93"/>
      <c r="T44" s="93"/>
    </row>
    <row r="45" spans="1:20" x14ac:dyDescent="0.2">
      <c r="A45" s="29"/>
      <c r="B45" s="53" t="s">
        <v>308</v>
      </c>
      <c r="C45" s="59"/>
      <c r="D45" s="86"/>
      <c r="E45" s="59"/>
      <c r="F45" s="52"/>
      <c r="G45" s="170"/>
      <c r="H45" s="97"/>
      <c r="I45" s="93">
        <v>5364.24</v>
      </c>
      <c r="J45" s="100"/>
      <c r="K45" s="93"/>
      <c r="L45" s="100"/>
      <c r="M45" s="93">
        <f t="shared" si="0"/>
        <v>5364.24</v>
      </c>
      <c r="N45" s="90"/>
      <c r="O45" s="95"/>
      <c r="P45" s="93"/>
      <c r="Q45" s="93"/>
      <c r="R45" s="93"/>
      <c r="S45" s="93"/>
      <c r="T45" s="93"/>
    </row>
    <row r="46" spans="1:20" x14ac:dyDescent="0.2">
      <c r="A46" s="29"/>
      <c r="B46" s="53" t="s">
        <v>375</v>
      </c>
      <c r="C46" s="59"/>
      <c r="D46" s="52"/>
      <c r="E46" s="59"/>
      <c r="F46" s="52"/>
      <c r="G46" s="170"/>
      <c r="H46" s="97"/>
      <c r="I46" s="93"/>
      <c r="J46" s="100">
        <v>4384.7</v>
      </c>
      <c r="K46" s="93"/>
      <c r="L46" s="100"/>
      <c r="M46" s="93">
        <f t="shared" si="0"/>
        <v>4384.7</v>
      </c>
      <c r="N46" s="90"/>
      <c r="O46" s="96"/>
      <c r="P46" s="93"/>
      <c r="Q46" s="93"/>
      <c r="R46" s="93"/>
      <c r="S46" s="93"/>
      <c r="T46" s="93"/>
    </row>
    <row r="47" spans="1:20" x14ac:dyDescent="0.2">
      <c r="A47" s="29"/>
      <c r="B47" s="52"/>
      <c r="C47" s="59"/>
      <c r="D47" s="52"/>
      <c r="E47" s="59"/>
      <c r="F47" s="52"/>
      <c r="G47" s="67"/>
      <c r="H47" s="97"/>
      <c r="I47" s="93"/>
      <c r="J47" s="100"/>
      <c r="K47" s="93"/>
      <c r="L47" s="100"/>
      <c r="M47" s="93"/>
      <c r="N47" s="90"/>
      <c r="O47" s="96"/>
      <c r="P47" s="93"/>
      <c r="Q47" s="93"/>
      <c r="R47" s="93"/>
      <c r="S47" s="93"/>
      <c r="T47" s="93"/>
    </row>
    <row r="48" spans="1:20" x14ac:dyDescent="0.2">
      <c r="A48" s="29"/>
      <c r="B48" s="52"/>
      <c r="C48" s="67"/>
      <c r="D48" s="52"/>
      <c r="E48" s="67"/>
      <c r="F48" s="101"/>
      <c r="G48" s="94"/>
      <c r="H48" s="100"/>
      <c r="I48" s="93"/>
      <c r="J48" s="100"/>
      <c r="K48" s="93"/>
      <c r="L48" s="100"/>
      <c r="M48" s="93"/>
      <c r="N48" s="90"/>
      <c r="O48" s="96"/>
      <c r="P48" s="93"/>
      <c r="Q48" s="93"/>
      <c r="R48" s="93"/>
      <c r="S48" s="93"/>
      <c r="T48" s="93"/>
    </row>
    <row r="49" spans="1:20" ht="13.5" thickBot="1" x14ac:dyDescent="0.25">
      <c r="A49" s="29"/>
      <c r="B49" s="52"/>
      <c r="C49" s="67"/>
      <c r="D49" s="52"/>
      <c r="E49" s="67"/>
      <c r="F49" s="231">
        <f>SUM(F5:F48)</f>
        <v>0</v>
      </c>
      <c r="G49" s="94"/>
      <c r="H49" s="100"/>
      <c r="I49" s="105">
        <f>SUM(I6:I48)</f>
        <v>126884.37000000001</v>
      </c>
      <c r="J49" s="105">
        <f>SUM(J7:J48)</f>
        <v>8612.5299999999988</v>
      </c>
      <c r="K49" s="105">
        <f>SUM(K7:K48)</f>
        <v>0</v>
      </c>
      <c r="L49" s="105">
        <f>SUM(L7:L48)</f>
        <v>0</v>
      </c>
      <c r="M49" s="105">
        <f>SUM(M6:M48)</f>
        <v>135496.9</v>
      </c>
      <c r="N49" s="90"/>
      <c r="O49" s="96"/>
      <c r="P49" s="93"/>
      <c r="Q49" s="93"/>
      <c r="R49" s="93"/>
      <c r="S49" s="93"/>
      <c r="T49" s="93"/>
    </row>
    <row r="50" spans="1:20" ht="13.5" thickTop="1" x14ac:dyDescent="0.2">
      <c r="A50" s="29"/>
      <c r="B50" s="52"/>
      <c r="C50" s="67"/>
      <c r="D50" s="52"/>
      <c r="E50" s="67"/>
      <c r="F50" s="103"/>
      <c r="G50" s="67"/>
      <c r="H50" s="100"/>
      <c r="I50" s="93"/>
      <c r="J50" s="100"/>
      <c r="K50" s="93"/>
      <c r="L50" s="100"/>
      <c r="M50" s="93"/>
      <c r="N50" s="90"/>
      <c r="O50" s="96"/>
      <c r="P50" s="93"/>
      <c r="Q50" s="93"/>
      <c r="R50" s="93"/>
      <c r="S50" s="93"/>
      <c r="T50" s="93"/>
    </row>
    <row r="51" spans="1:20" x14ac:dyDescent="0.2">
      <c r="A51" s="29"/>
      <c r="B51" s="52"/>
      <c r="C51" s="67"/>
      <c r="D51" s="98"/>
      <c r="E51" s="67"/>
      <c r="F51" s="103"/>
      <c r="G51" s="67"/>
      <c r="H51" s="100"/>
      <c r="I51" s="93"/>
      <c r="J51" s="100"/>
      <c r="K51" s="93"/>
      <c r="L51" s="100"/>
      <c r="M51" s="93"/>
      <c r="N51" s="90"/>
      <c r="O51" s="96"/>
      <c r="P51" s="93"/>
      <c r="Q51" s="93"/>
      <c r="R51" s="93"/>
      <c r="S51" s="93"/>
      <c r="T51" s="93"/>
    </row>
    <row r="52" spans="1:20" x14ac:dyDescent="0.2">
      <c r="A52" s="39"/>
      <c r="B52" s="43"/>
      <c r="C52" s="84"/>
      <c r="D52" s="99"/>
      <c r="E52" s="84"/>
      <c r="F52" s="104"/>
      <c r="G52" s="84"/>
      <c r="H52" s="54"/>
      <c r="I52" s="84"/>
      <c r="J52" s="54"/>
      <c r="K52" s="84"/>
      <c r="L52" s="54"/>
      <c r="M52" s="84"/>
      <c r="N52" s="90"/>
      <c r="O52" s="96"/>
      <c r="P52" s="67"/>
      <c r="Q52" s="67"/>
      <c r="R52" s="67"/>
      <c r="S52" s="67"/>
      <c r="T52" s="67"/>
    </row>
    <row r="53" spans="1:20" x14ac:dyDescent="0.2">
      <c r="C53" s="16"/>
      <c r="D53" s="33"/>
      <c r="E53" s="16"/>
      <c r="F53" s="34"/>
      <c r="G53" s="16"/>
      <c r="H53" s="16"/>
      <c r="I53" s="16"/>
      <c r="J53" s="16"/>
      <c r="K53" s="16"/>
      <c r="L53" s="16"/>
      <c r="M53" s="16"/>
      <c r="N53" s="90"/>
      <c r="O53" s="16"/>
      <c r="P53" s="16"/>
      <c r="Q53" s="16"/>
      <c r="R53" s="16"/>
      <c r="S53" s="16"/>
      <c r="T53" s="16"/>
    </row>
    <row r="54" spans="1:20" x14ac:dyDescent="0.2">
      <c r="A54" s="9" t="s">
        <v>279</v>
      </c>
      <c r="C54" s="16"/>
      <c r="D54" s="33"/>
      <c r="E54" s="16"/>
      <c r="F54" s="34"/>
      <c r="G54" s="16"/>
      <c r="H54" s="16"/>
      <c r="I54" s="16"/>
      <c r="J54" s="16"/>
      <c r="K54" s="16"/>
      <c r="L54" s="16"/>
      <c r="M54" s="16"/>
      <c r="N54" s="90"/>
      <c r="O54" s="16"/>
      <c r="P54" s="16"/>
      <c r="Q54" s="16"/>
      <c r="R54" s="16"/>
      <c r="S54" s="16"/>
      <c r="T54" s="16"/>
    </row>
    <row r="55" spans="1:20" x14ac:dyDescent="0.2">
      <c r="C55" s="16"/>
      <c r="D55" s="33"/>
      <c r="E55" s="16"/>
      <c r="F55" s="34"/>
      <c r="G55" s="16"/>
      <c r="H55" s="16"/>
      <c r="I55" s="16"/>
      <c r="J55" s="16"/>
      <c r="K55" s="16"/>
      <c r="L55" s="16"/>
      <c r="M55" s="16"/>
      <c r="N55" s="90"/>
      <c r="O55" s="16"/>
      <c r="P55" s="16"/>
      <c r="Q55" s="16"/>
      <c r="R55" s="16"/>
      <c r="S55" s="16"/>
      <c r="T55" s="16"/>
    </row>
    <row r="56" spans="1:20" x14ac:dyDescent="0.2">
      <c r="A56" s="27" t="s">
        <v>9</v>
      </c>
      <c r="B56" s="32" t="s">
        <v>0</v>
      </c>
      <c r="C56" s="37" t="s">
        <v>16</v>
      </c>
      <c r="D56" s="32" t="s">
        <v>10</v>
      </c>
      <c r="E56" s="37" t="s">
        <v>6</v>
      </c>
      <c r="F56" s="32" t="s">
        <v>7</v>
      </c>
      <c r="G56" s="37" t="s">
        <v>4</v>
      </c>
      <c r="H56" s="38" t="s">
        <v>8</v>
      </c>
      <c r="I56" s="301" t="s">
        <v>1</v>
      </c>
      <c r="J56" s="298"/>
      <c r="K56" s="298"/>
      <c r="L56" s="298"/>
      <c r="M56" s="298"/>
      <c r="N56" s="90"/>
      <c r="O56" s="16"/>
      <c r="P56" s="16"/>
      <c r="Q56" s="16"/>
      <c r="R56" s="16"/>
      <c r="S56" s="16"/>
      <c r="T56" s="16"/>
    </row>
    <row r="57" spans="1:20" x14ac:dyDescent="0.2">
      <c r="A57" s="39"/>
      <c r="B57" s="43"/>
      <c r="C57" s="17"/>
      <c r="D57" s="45" t="s">
        <v>5</v>
      </c>
      <c r="E57" s="41"/>
      <c r="F57" s="45" t="s">
        <v>5</v>
      </c>
      <c r="G57" s="41"/>
      <c r="H57" s="42"/>
      <c r="I57" s="25" t="s">
        <v>15</v>
      </c>
      <c r="J57" s="26" t="s">
        <v>13</v>
      </c>
      <c r="K57" s="22" t="s">
        <v>11</v>
      </c>
      <c r="L57" s="25" t="s">
        <v>12</v>
      </c>
      <c r="M57" s="58" t="s">
        <v>14</v>
      </c>
      <c r="N57" s="90"/>
      <c r="O57" s="16"/>
      <c r="P57" s="16"/>
      <c r="Q57" s="16"/>
      <c r="R57" s="16"/>
      <c r="S57" s="16"/>
      <c r="T57" s="16"/>
    </row>
    <row r="58" spans="1:20" x14ac:dyDescent="0.2">
      <c r="A58" s="29"/>
      <c r="B58" s="53"/>
      <c r="C58" s="67"/>
      <c r="D58" s="86"/>
      <c r="E58" s="67"/>
      <c r="F58" s="100"/>
      <c r="G58" s="170"/>
      <c r="H58" s="100"/>
      <c r="I58" s="93"/>
      <c r="J58" s="100"/>
      <c r="K58" s="59"/>
      <c r="L58" s="52"/>
      <c r="M58" s="187">
        <f t="shared" ref="M58" si="5">I58+J58+K58+L58</f>
        <v>0</v>
      </c>
      <c r="N58" s="90"/>
      <c r="O58" s="16"/>
      <c r="P58" s="16"/>
      <c r="Q58" s="16"/>
      <c r="R58" s="16"/>
      <c r="S58" s="16"/>
      <c r="T58" s="16"/>
    </row>
    <row r="59" spans="1:20" ht="18" customHeight="1" x14ac:dyDescent="0.2">
      <c r="A59" s="29"/>
      <c r="B59" s="53" t="s">
        <v>309</v>
      </c>
      <c r="C59" s="67"/>
      <c r="D59" s="98"/>
      <c r="E59" s="67"/>
      <c r="F59" s="100"/>
      <c r="G59" s="166"/>
      <c r="H59" s="100"/>
      <c r="I59" s="93">
        <v>3</v>
      </c>
      <c r="J59" s="100"/>
      <c r="K59" s="93"/>
      <c r="L59" s="100"/>
      <c r="M59" s="66">
        <f t="shared" ref="M59:M64" si="6">I59+J59-K59+L59</f>
        <v>3</v>
      </c>
      <c r="N59" s="29"/>
    </row>
    <row r="60" spans="1:20" ht="28.5" customHeight="1" x14ac:dyDescent="0.2">
      <c r="A60" s="29"/>
      <c r="B60" s="282" t="s">
        <v>310</v>
      </c>
      <c r="C60" s="67"/>
      <c r="D60" s="98"/>
      <c r="E60" s="67"/>
      <c r="F60" s="100"/>
      <c r="G60" s="166"/>
      <c r="H60" s="100"/>
      <c r="I60" s="93">
        <v>228</v>
      </c>
      <c r="J60" s="100"/>
      <c r="K60" s="93"/>
      <c r="L60" s="100"/>
      <c r="M60" s="66">
        <f t="shared" si="6"/>
        <v>228</v>
      </c>
      <c r="N60" s="29"/>
    </row>
    <row r="61" spans="1:20" ht="28.5" customHeight="1" x14ac:dyDescent="0.2">
      <c r="A61" s="29"/>
      <c r="B61" s="282" t="s">
        <v>311</v>
      </c>
      <c r="C61" s="67"/>
      <c r="D61" s="98"/>
      <c r="E61" s="67"/>
      <c r="F61" s="100"/>
      <c r="G61" s="166"/>
      <c r="H61" s="100"/>
      <c r="I61" s="93">
        <v>225.6</v>
      </c>
      <c r="J61" s="100"/>
      <c r="K61" s="93"/>
      <c r="L61" s="100"/>
      <c r="M61" s="66">
        <f t="shared" si="6"/>
        <v>225.6</v>
      </c>
      <c r="N61" s="29"/>
    </row>
    <row r="62" spans="1:20" ht="18" customHeight="1" x14ac:dyDescent="0.2">
      <c r="A62" s="29"/>
      <c r="B62" s="53" t="s">
        <v>312</v>
      </c>
      <c r="C62" s="67"/>
      <c r="D62" s="98"/>
      <c r="E62" s="67"/>
      <c r="F62" s="100"/>
      <c r="G62" s="166"/>
      <c r="H62" s="100"/>
      <c r="I62" s="93">
        <v>-0.39999999999999858</v>
      </c>
      <c r="J62" s="100"/>
      <c r="K62" s="93"/>
      <c r="L62" s="100"/>
      <c r="M62" s="66">
        <f t="shared" si="6"/>
        <v>-0.39999999999999858</v>
      </c>
      <c r="N62" s="29"/>
    </row>
    <row r="63" spans="1:20" ht="32.25" customHeight="1" x14ac:dyDescent="0.2">
      <c r="A63" s="29"/>
      <c r="B63" s="282" t="s">
        <v>313</v>
      </c>
      <c r="C63" s="67"/>
      <c r="D63" s="98"/>
      <c r="E63" s="67"/>
      <c r="F63" s="100"/>
      <c r="G63" s="166"/>
      <c r="H63" s="100"/>
      <c r="I63" s="93">
        <v>-0.39999999999999858</v>
      </c>
      <c r="J63" s="100"/>
      <c r="K63" s="93"/>
      <c r="L63" s="100"/>
      <c r="M63" s="66">
        <f t="shared" si="6"/>
        <v>-0.39999999999999858</v>
      </c>
      <c r="N63" s="29"/>
    </row>
    <row r="64" spans="1:20" ht="13.5" customHeight="1" x14ac:dyDescent="0.2">
      <c r="A64" s="29"/>
      <c r="B64" s="53" t="s">
        <v>304</v>
      </c>
      <c r="C64" s="67"/>
      <c r="D64" s="98"/>
      <c r="E64" s="67"/>
      <c r="F64" s="100"/>
      <c r="G64" s="166"/>
      <c r="H64" s="100"/>
      <c r="I64" s="93">
        <v>321.74</v>
      </c>
      <c r="J64" s="100"/>
      <c r="K64" s="93"/>
      <c r="L64" s="100"/>
      <c r="M64" s="66">
        <f t="shared" si="6"/>
        <v>321.74</v>
      </c>
      <c r="N64" s="29"/>
    </row>
    <row r="65" spans="1:14" ht="13.5" customHeight="1" x14ac:dyDescent="0.2">
      <c r="A65" s="29"/>
      <c r="B65" s="53"/>
      <c r="C65" s="67"/>
      <c r="D65" s="98"/>
      <c r="E65" s="67"/>
      <c r="F65" s="100"/>
      <c r="G65" s="166"/>
      <c r="H65" s="100"/>
      <c r="I65" s="93"/>
      <c r="J65" s="100"/>
      <c r="K65" s="93"/>
      <c r="L65" s="100"/>
      <c r="M65" s="66"/>
      <c r="N65" s="29"/>
    </row>
    <row r="66" spans="1:14" ht="12" customHeight="1" x14ac:dyDescent="0.2">
      <c r="A66" s="29"/>
      <c r="B66" s="52"/>
      <c r="C66" s="67"/>
      <c r="D66" s="98"/>
      <c r="E66" s="67"/>
      <c r="F66" s="100"/>
      <c r="G66" s="166"/>
      <c r="H66" s="100"/>
      <c r="I66" s="93"/>
      <c r="J66" s="100"/>
      <c r="K66" s="93"/>
      <c r="L66" s="100"/>
      <c r="M66" s="59"/>
      <c r="N66" s="29"/>
    </row>
    <row r="67" spans="1:14" ht="13.5" thickBot="1" x14ac:dyDescent="0.25">
      <c r="A67" s="39"/>
      <c r="B67" s="43"/>
      <c r="C67" s="84"/>
      <c r="D67" s="175"/>
      <c r="E67" s="84"/>
      <c r="F67" s="162"/>
      <c r="G67" s="166"/>
      <c r="H67" s="162"/>
      <c r="I67" s="106">
        <f>SUM(I58:I65)</f>
        <v>777.54000000000008</v>
      </c>
      <c r="J67" s="106">
        <f>SUM(J58:J58)</f>
        <v>0</v>
      </c>
      <c r="K67" s="106">
        <f>SUM(K59:K66)</f>
        <v>0</v>
      </c>
      <c r="L67" s="106">
        <f>SUM(L59:L66)</f>
        <v>0</v>
      </c>
      <c r="M67" s="105">
        <f>SUM(M58:M64)</f>
        <v>777.54000000000008</v>
      </c>
      <c r="N67" s="29"/>
    </row>
    <row r="68" spans="1:14" ht="13.5" thickTop="1" x14ac:dyDescent="0.2"/>
    <row r="70" spans="1:14" x14ac:dyDescent="0.2">
      <c r="I70" s="280">
        <f>I49+I67</f>
        <v>127661.91</v>
      </c>
      <c r="J70" s="280">
        <f>J49+J67</f>
        <v>8612.5299999999988</v>
      </c>
      <c r="K70" s="280">
        <f>K49+K67</f>
        <v>0</v>
      </c>
      <c r="L70" s="280">
        <f>L49+L67</f>
        <v>0</v>
      </c>
      <c r="M70" s="280">
        <f>M49+M67</f>
        <v>136274.44</v>
      </c>
    </row>
  </sheetData>
  <mergeCells count="3">
    <mergeCell ref="I3:M3"/>
    <mergeCell ref="O3:S3"/>
    <mergeCell ref="I56:M56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6" fitToWidth="2" orientation="landscape" r:id="rId1"/>
  <headerFooter alignWithMargins="0"/>
  <rowBreaks count="1" manualBreakCount="1">
    <brk id="53" max="12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6"/>
  <sheetViews>
    <sheetView zoomScale="98" zoomScaleNormal="98" workbookViewId="0">
      <selection activeCell="N12" sqref="N12"/>
    </sheetView>
  </sheetViews>
  <sheetFormatPr defaultRowHeight="12.75" x14ac:dyDescent="0.2"/>
  <cols>
    <col min="1" max="1" width="20.7109375" customWidth="1"/>
    <col min="2" max="2" width="30.85546875" style="8" customWidth="1"/>
    <col min="3" max="3" width="4.42578125" style="8" customWidth="1"/>
    <col min="4" max="4" width="12.85546875" customWidth="1"/>
    <col min="5" max="6" width="13.28515625" customWidth="1"/>
    <col min="7" max="7" width="19.85546875" customWidth="1"/>
    <col min="8" max="9" width="12.42578125" customWidth="1"/>
    <col min="13" max="13" width="10.28515625" customWidth="1"/>
    <col min="14" max="14" width="30.85546875" customWidth="1"/>
    <col min="15" max="15" width="4.7109375" customWidth="1"/>
    <col min="16" max="16" width="10.140625" customWidth="1"/>
    <col min="19" max="19" width="9.85546875" customWidth="1"/>
    <col min="20" max="20" width="11.140625" customWidth="1"/>
  </cols>
  <sheetData>
    <row r="1" spans="1:20" ht="23.25" x14ac:dyDescent="0.35">
      <c r="A1" s="21" t="s">
        <v>3</v>
      </c>
      <c r="B1" s="173"/>
      <c r="C1" s="171"/>
    </row>
    <row r="2" spans="1:20" ht="23.25" x14ac:dyDescent="0.35">
      <c r="A2" s="21"/>
      <c r="B2" s="4"/>
      <c r="C2" s="4"/>
      <c r="G2" s="7"/>
      <c r="H2" s="7"/>
    </row>
    <row r="3" spans="1:20" x14ac:dyDescent="0.2">
      <c r="A3" s="36" t="s">
        <v>9</v>
      </c>
      <c r="B3" s="31" t="s">
        <v>0</v>
      </c>
      <c r="C3" s="37" t="s">
        <v>16</v>
      </c>
      <c r="D3" s="32" t="s">
        <v>10</v>
      </c>
      <c r="E3" s="37" t="s">
        <v>6</v>
      </c>
      <c r="F3" s="32" t="s">
        <v>35</v>
      </c>
      <c r="G3" s="37" t="s">
        <v>4</v>
      </c>
      <c r="H3" s="32" t="s">
        <v>8</v>
      </c>
      <c r="I3" s="298" t="s">
        <v>1</v>
      </c>
      <c r="J3" s="298"/>
      <c r="K3" s="298"/>
      <c r="L3" s="298"/>
      <c r="M3" s="298"/>
      <c r="N3" s="189"/>
      <c r="O3" s="300"/>
      <c r="P3" s="300"/>
      <c r="Q3" s="300"/>
      <c r="R3" s="300"/>
      <c r="S3" s="300"/>
      <c r="T3" s="185"/>
    </row>
    <row r="4" spans="1:20" x14ac:dyDescent="0.2">
      <c r="A4" s="39"/>
      <c r="B4" s="43"/>
      <c r="C4" s="17"/>
      <c r="D4" s="45" t="s">
        <v>5</v>
      </c>
      <c r="E4" s="41"/>
      <c r="F4" s="45" t="s">
        <v>34</v>
      </c>
      <c r="G4" s="41"/>
      <c r="H4" s="47"/>
      <c r="I4" s="22" t="s">
        <v>15</v>
      </c>
      <c r="J4" s="25" t="s">
        <v>13</v>
      </c>
      <c r="K4" s="22" t="s">
        <v>11</v>
      </c>
      <c r="L4" s="25" t="s">
        <v>12</v>
      </c>
      <c r="M4" s="58" t="s">
        <v>14</v>
      </c>
      <c r="N4" s="28"/>
      <c r="O4" s="153"/>
      <c r="P4" s="153"/>
      <c r="Q4" s="186"/>
      <c r="R4" s="186"/>
      <c r="S4" s="153"/>
      <c r="T4" s="153"/>
    </row>
    <row r="5" spans="1:20" x14ac:dyDescent="0.2">
      <c r="A5" s="79"/>
      <c r="B5" s="31" t="s">
        <v>40</v>
      </c>
      <c r="C5" s="63"/>
      <c r="D5" s="32"/>
      <c r="E5" s="64"/>
      <c r="F5" s="32"/>
      <c r="G5" s="64"/>
      <c r="H5" s="71"/>
      <c r="I5" s="37"/>
      <c r="J5" s="32"/>
      <c r="K5" s="37"/>
      <c r="L5" s="32"/>
      <c r="M5" s="107"/>
      <c r="N5" s="28"/>
      <c r="O5" s="153"/>
      <c r="P5" s="153"/>
      <c r="Q5" s="186"/>
      <c r="R5" s="186"/>
      <c r="S5" s="153"/>
      <c r="T5" s="153"/>
    </row>
    <row r="6" spans="1:20" ht="14.25" x14ac:dyDescent="0.2">
      <c r="A6" s="29"/>
      <c r="B6" s="243" t="s">
        <v>41</v>
      </c>
      <c r="C6" s="243"/>
      <c r="D6" s="242"/>
      <c r="E6" s="52"/>
      <c r="F6" s="52"/>
      <c r="G6" s="59"/>
      <c r="H6" s="29"/>
      <c r="I6" s="62">
        <v>1648.39</v>
      </c>
      <c r="J6" s="52"/>
      <c r="K6" s="59"/>
      <c r="L6" s="52"/>
      <c r="M6" s="66">
        <f t="shared" ref="M6:M16" si="0">I6+J6+L6</f>
        <v>1648.39</v>
      </c>
      <c r="N6" s="29"/>
      <c r="O6" s="59"/>
      <c r="P6" s="59"/>
      <c r="Q6" s="59"/>
      <c r="R6" s="59"/>
      <c r="S6" s="59"/>
      <c r="T6" s="59"/>
    </row>
    <row r="7" spans="1:20" ht="14.25" x14ac:dyDescent="0.2">
      <c r="A7" s="29"/>
      <c r="B7" s="243" t="s">
        <v>42</v>
      </c>
      <c r="C7" s="243"/>
      <c r="D7" s="242"/>
      <c r="E7" s="52"/>
      <c r="F7" s="66"/>
      <c r="G7" s="52"/>
      <c r="H7" s="29"/>
      <c r="I7" s="62">
        <v>7689.34</v>
      </c>
      <c r="J7" s="52"/>
      <c r="K7" s="59"/>
      <c r="L7" s="52"/>
      <c r="M7" s="66">
        <f t="shared" si="0"/>
        <v>7689.34</v>
      </c>
      <c r="N7" s="29"/>
      <c r="O7" s="59"/>
      <c r="P7" s="59"/>
      <c r="Q7" s="59"/>
      <c r="R7" s="59"/>
      <c r="S7" s="59"/>
      <c r="T7" s="59"/>
    </row>
    <row r="8" spans="1:20" ht="14.25" x14ac:dyDescent="0.2">
      <c r="A8" s="29"/>
      <c r="B8" s="243" t="s">
        <v>43</v>
      </c>
      <c r="C8" s="243"/>
      <c r="D8" s="242"/>
      <c r="E8" s="52"/>
      <c r="F8" s="66"/>
      <c r="G8" s="52"/>
      <c r="H8" s="29"/>
      <c r="I8" s="62">
        <v>1175.27</v>
      </c>
      <c r="J8" s="52"/>
      <c r="K8" s="59"/>
      <c r="L8" s="52"/>
      <c r="M8" s="66">
        <f t="shared" si="0"/>
        <v>1175.27</v>
      </c>
      <c r="N8" s="29"/>
      <c r="O8" s="59"/>
      <c r="P8" s="59"/>
      <c r="Q8" s="59"/>
      <c r="R8" s="59"/>
      <c r="S8" s="59"/>
      <c r="T8" s="59"/>
    </row>
    <row r="9" spans="1:20" ht="14.25" x14ac:dyDescent="0.2">
      <c r="A9" s="29"/>
      <c r="B9" s="243" t="s">
        <v>44</v>
      </c>
      <c r="C9" s="243"/>
      <c r="D9" s="242"/>
      <c r="E9" s="52"/>
      <c r="F9" s="66"/>
      <c r="G9" s="52"/>
      <c r="H9" s="29"/>
      <c r="I9" s="62">
        <v>547.92999999999995</v>
      </c>
      <c r="J9" s="52"/>
      <c r="K9" s="59"/>
      <c r="L9" s="52"/>
      <c r="M9" s="66">
        <f t="shared" si="0"/>
        <v>547.92999999999995</v>
      </c>
      <c r="N9" s="29"/>
      <c r="O9" s="59"/>
      <c r="P9" s="59"/>
      <c r="Q9" s="59"/>
      <c r="R9" s="59"/>
      <c r="S9" s="59"/>
      <c r="T9" s="59"/>
    </row>
    <row r="10" spans="1:20" x14ac:dyDescent="0.2">
      <c r="A10" s="29"/>
      <c r="B10" s="53"/>
      <c r="C10" s="29"/>
      <c r="D10" s="29"/>
      <c r="E10" s="52"/>
      <c r="F10" s="66"/>
      <c r="G10" s="52"/>
      <c r="H10" s="29"/>
      <c r="I10" s="62"/>
      <c r="J10" s="52"/>
      <c r="K10" s="59"/>
      <c r="L10" s="52"/>
      <c r="M10" s="66">
        <f t="shared" si="0"/>
        <v>0</v>
      </c>
      <c r="N10" s="29"/>
      <c r="O10" s="59"/>
      <c r="P10" s="59"/>
      <c r="Q10" s="59"/>
      <c r="R10" s="59"/>
      <c r="S10" s="59"/>
      <c r="T10" s="59"/>
    </row>
    <row r="11" spans="1:20" x14ac:dyDescent="0.2">
      <c r="A11" s="29"/>
      <c r="B11" s="28" t="s">
        <v>45</v>
      </c>
      <c r="C11" s="52"/>
      <c r="D11" s="52"/>
      <c r="E11" s="52"/>
      <c r="F11" s="66"/>
      <c r="G11" s="52"/>
      <c r="H11" s="29"/>
      <c r="I11" s="62"/>
      <c r="J11" s="52"/>
      <c r="K11" s="59"/>
      <c r="L11" s="52"/>
      <c r="M11" s="66">
        <f t="shared" si="0"/>
        <v>0</v>
      </c>
      <c r="N11" s="29"/>
      <c r="O11" s="59"/>
      <c r="P11" s="59"/>
      <c r="Q11" s="59"/>
      <c r="R11" s="59"/>
      <c r="S11" s="59"/>
      <c r="T11" s="59"/>
    </row>
    <row r="12" spans="1:20" x14ac:dyDescent="0.2">
      <c r="A12" s="29"/>
      <c r="B12" s="90" t="s">
        <v>46</v>
      </c>
      <c r="C12" s="53"/>
      <c r="D12" s="167"/>
      <c r="E12" s="59"/>
      <c r="F12" s="236"/>
      <c r="G12" s="59"/>
      <c r="H12" s="29"/>
      <c r="I12" s="62">
        <v>3060</v>
      </c>
      <c r="J12" s="62"/>
      <c r="K12" s="59"/>
      <c r="L12" s="52"/>
      <c r="M12" s="66">
        <f t="shared" si="0"/>
        <v>3060</v>
      </c>
      <c r="N12" s="29"/>
      <c r="O12" s="59"/>
      <c r="P12" s="59"/>
      <c r="Q12" s="59"/>
      <c r="R12" s="59"/>
      <c r="S12" s="59"/>
      <c r="T12" s="59"/>
    </row>
    <row r="13" spans="1:20" x14ac:dyDescent="0.2">
      <c r="A13" s="29"/>
      <c r="B13" s="90" t="s">
        <v>46</v>
      </c>
      <c r="C13" s="53"/>
      <c r="D13" s="167"/>
      <c r="E13" s="59"/>
      <c r="F13" s="52"/>
      <c r="G13" s="59"/>
      <c r="H13" s="29"/>
      <c r="I13" s="62">
        <v>3060</v>
      </c>
      <c r="J13" s="62"/>
      <c r="K13" s="59"/>
      <c r="L13" s="52"/>
      <c r="M13" s="66">
        <f t="shared" si="0"/>
        <v>3060</v>
      </c>
      <c r="N13" s="29"/>
      <c r="O13" s="59"/>
      <c r="P13" s="59"/>
      <c r="Q13" s="59"/>
      <c r="R13" s="59"/>
      <c r="S13" s="59"/>
      <c r="T13" s="59"/>
    </row>
    <row r="14" spans="1:20" x14ac:dyDescent="0.2">
      <c r="A14" s="29"/>
      <c r="B14" s="90" t="s">
        <v>43</v>
      </c>
      <c r="C14" s="53"/>
      <c r="D14" s="167"/>
      <c r="E14" s="59"/>
      <c r="F14" s="52"/>
      <c r="G14" s="59"/>
      <c r="H14" s="29"/>
      <c r="I14" s="62">
        <v>163</v>
      </c>
      <c r="J14" s="62"/>
      <c r="K14" s="52"/>
      <c r="L14" s="52"/>
      <c r="M14" s="66">
        <f t="shared" si="0"/>
        <v>163</v>
      </c>
      <c r="N14" s="29"/>
      <c r="O14" s="59"/>
      <c r="P14" s="59"/>
      <c r="Q14" s="59"/>
      <c r="R14" s="59"/>
      <c r="S14" s="59"/>
      <c r="T14" s="59"/>
    </row>
    <row r="15" spans="1:20" x14ac:dyDescent="0.2">
      <c r="A15" s="29"/>
      <c r="B15" s="90"/>
      <c r="C15" s="53"/>
      <c r="D15" s="167"/>
      <c r="E15" s="59"/>
      <c r="F15" s="52"/>
      <c r="G15" s="59"/>
      <c r="H15" s="29"/>
      <c r="I15" s="81"/>
      <c r="J15" s="62"/>
      <c r="K15" s="59"/>
      <c r="L15" s="52"/>
      <c r="M15" s="66"/>
      <c r="N15" s="29"/>
      <c r="O15" s="59"/>
      <c r="P15" s="59"/>
      <c r="Q15" s="59"/>
      <c r="R15" s="59"/>
      <c r="S15" s="59"/>
      <c r="T15" s="59"/>
    </row>
    <row r="16" spans="1:20" x14ac:dyDescent="0.2">
      <c r="A16" s="29"/>
      <c r="B16" s="90" t="s">
        <v>294</v>
      </c>
      <c r="C16" s="53"/>
      <c r="D16" s="167"/>
      <c r="E16" s="59"/>
      <c r="F16" s="52"/>
      <c r="G16" s="59"/>
      <c r="H16" s="29"/>
      <c r="I16" s="81">
        <v>14638.36</v>
      </c>
      <c r="J16" s="62"/>
      <c r="K16" s="59"/>
      <c r="L16" s="52"/>
      <c r="M16" s="66">
        <f t="shared" si="0"/>
        <v>14638.36</v>
      </c>
      <c r="N16" s="29"/>
      <c r="O16" s="59"/>
      <c r="P16" s="59"/>
      <c r="Q16" s="59"/>
      <c r="R16" s="59"/>
      <c r="S16" s="59"/>
      <c r="T16" s="59"/>
    </row>
    <row r="17" spans="1:20" x14ac:dyDescent="0.2">
      <c r="A17" s="29"/>
      <c r="B17" s="90"/>
      <c r="C17" s="53"/>
      <c r="D17" s="167"/>
      <c r="E17" s="59"/>
      <c r="F17" s="52"/>
      <c r="G17" s="59"/>
      <c r="H17" s="29"/>
      <c r="I17" s="81"/>
      <c r="J17" s="62"/>
      <c r="K17" s="59"/>
      <c r="L17" s="52"/>
      <c r="M17" s="66"/>
      <c r="N17" s="29"/>
      <c r="O17" s="59"/>
      <c r="P17" s="59"/>
      <c r="Q17" s="59"/>
      <c r="R17" s="59"/>
      <c r="S17" s="59"/>
      <c r="T17" s="59"/>
    </row>
    <row r="18" spans="1:20" x14ac:dyDescent="0.2">
      <c r="A18" s="29"/>
      <c r="B18" s="281"/>
      <c r="C18" s="97"/>
      <c r="D18" s="52"/>
      <c r="E18" s="59"/>
      <c r="F18" s="52"/>
      <c r="G18" s="59"/>
      <c r="H18" s="29"/>
      <c r="I18" s="244"/>
      <c r="J18" s="52"/>
      <c r="K18" s="59"/>
      <c r="L18" s="52"/>
      <c r="M18" s="59"/>
      <c r="N18" s="29"/>
      <c r="O18" s="59"/>
      <c r="P18" s="59"/>
      <c r="Q18" s="59"/>
      <c r="R18" s="59"/>
      <c r="S18" s="59"/>
      <c r="T18" s="59"/>
    </row>
    <row r="19" spans="1:20" ht="13.5" thickBot="1" x14ac:dyDescent="0.25">
      <c r="A19" s="29"/>
      <c r="B19" s="97"/>
      <c r="C19" s="68"/>
      <c r="D19" s="52"/>
      <c r="E19" s="59"/>
      <c r="F19" s="78">
        <f>SUM(F7:F18)</f>
        <v>0</v>
      </c>
      <c r="G19" s="59"/>
      <c r="H19" s="52"/>
      <c r="I19" s="60">
        <f>SUM(I6:I18)</f>
        <v>31982.29</v>
      </c>
      <c r="J19" s="106">
        <f>SUM(J6:J18)</f>
        <v>0</v>
      </c>
      <c r="K19" s="60">
        <f>SUM(K6:K18)</f>
        <v>0</v>
      </c>
      <c r="L19" s="106">
        <f>SUM(L6:L18)</f>
        <v>0</v>
      </c>
      <c r="M19" s="60">
        <f>SUM(M6:M18)</f>
        <v>31982.29</v>
      </c>
      <c r="N19" s="29"/>
      <c r="O19" s="59"/>
      <c r="P19" s="59"/>
      <c r="Q19" s="59"/>
      <c r="R19" s="59"/>
      <c r="S19" s="59"/>
      <c r="T19" s="59"/>
    </row>
    <row r="20" spans="1:20" ht="13.5" thickTop="1" x14ac:dyDescent="0.2">
      <c r="A20" s="29"/>
      <c r="B20" s="97"/>
      <c r="C20" s="68"/>
      <c r="D20" s="52"/>
      <c r="E20" s="59"/>
      <c r="F20" s="52"/>
      <c r="G20" s="59"/>
      <c r="H20" s="52"/>
      <c r="I20" s="93"/>
      <c r="J20" s="52"/>
      <c r="K20" s="59"/>
      <c r="L20" s="52"/>
      <c r="M20" s="59"/>
      <c r="N20" s="29"/>
      <c r="O20" s="59"/>
      <c r="P20" s="59"/>
      <c r="Q20" s="59"/>
      <c r="R20" s="59"/>
      <c r="S20" s="59"/>
      <c r="T20" s="59"/>
    </row>
    <row r="21" spans="1:20" x14ac:dyDescent="0.2">
      <c r="A21" s="29"/>
      <c r="B21" s="52"/>
      <c r="C21" s="59"/>
      <c r="D21" s="52"/>
      <c r="E21" s="59"/>
      <c r="F21" s="52"/>
      <c r="G21" s="59"/>
      <c r="H21" s="97"/>
      <c r="I21" s="93"/>
      <c r="J21" s="52"/>
      <c r="K21" s="59"/>
      <c r="L21" s="52"/>
      <c r="M21" s="59"/>
      <c r="N21" s="29"/>
      <c r="O21" s="59"/>
      <c r="P21" s="59"/>
      <c r="Q21" s="59"/>
      <c r="R21" s="59"/>
      <c r="S21" s="59"/>
      <c r="T21" s="59"/>
    </row>
    <row r="22" spans="1:20" x14ac:dyDescent="0.2">
      <c r="A22" s="29"/>
      <c r="B22" s="157"/>
      <c r="C22" s="158"/>
      <c r="D22" s="43"/>
      <c r="E22" s="17"/>
      <c r="F22" s="43"/>
      <c r="G22" s="17"/>
      <c r="H22" s="43"/>
      <c r="I22" s="159"/>
      <c r="J22" s="43"/>
      <c r="K22" s="17"/>
      <c r="L22" s="43"/>
      <c r="M22" s="17"/>
      <c r="N22" s="29"/>
      <c r="O22" s="59"/>
      <c r="P22" s="59"/>
      <c r="Q22" s="59"/>
      <c r="R22" s="59"/>
      <c r="S22" s="59"/>
      <c r="T22" s="59"/>
    </row>
    <row r="23" spans="1:20" x14ac:dyDescent="0.2">
      <c r="A23" s="59"/>
      <c r="B23" s="68"/>
      <c r="C23" s="68"/>
      <c r="D23" s="59"/>
      <c r="E23" s="59"/>
      <c r="F23" s="59"/>
      <c r="G23" s="59"/>
      <c r="H23" s="59"/>
      <c r="I23" s="93"/>
      <c r="J23" s="59"/>
      <c r="K23" s="59"/>
      <c r="L23" s="59"/>
      <c r="M23" s="59"/>
      <c r="N23" s="59"/>
    </row>
    <row r="24" spans="1:20" x14ac:dyDescent="0.2">
      <c r="I24" s="35"/>
    </row>
    <row r="25" spans="1:20" x14ac:dyDescent="0.2">
      <c r="B25"/>
      <c r="C25"/>
      <c r="H25" s="8"/>
      <c r="I25" s="35"/>
    </row>
    <row r="26" spans="1:20" x14ac:dyDescent="0.2">
      <c r="N26" s="8"/>
    </row>
    <row r="28" spans="1:20" x14ac:dyDescent="0.2">
      <c r="A28" s="9"/>
    </row>
    <row r="29" spans="1:20" x14ac:dyDescent="0.2">
      <c r="A29" s="10"/>
      <c r="D29" s="6"/>
    </row>
    <row r="30" spans="1:20" x14ac:dyDescent="0.2">
      <c r="A30" s="10"/>
      <c r="D30" s="6"/>
    </row>
    <row r="31" spans="1:20" x14ac:dyDescent="0.2">
      <c r="A31" s="10"/>
      <c r="D31" s="6"/>
    </row>
    <row r="32" spans="1:20" x14ac:dyDescent="0.2">
      <c r="A32" s="10"/>
      <c r="D32" s="6"/>
    </row>
    <row r="33" spans="1:4" x14ac:dyDescent="0.2">
      <c r="A33" s="10"/>
      <c r="D33" s="6"/>
    </row>
    <row r="34" spans="1:4" x14ac:dyDescent="0.2">
      <c r="A34" s="10"/>
      <c r="D34" s="5"/>
    </row>
    <row r="35" spans="1:4" x14ac:dyDescent="0.2">
      <c r="A35" s="10"/>
    </row>
    <row r="36" spans="1:4" x14ac:dyDescent="0.2">
      <c r="B36" s="13"/>
      <c r="C36" s="13"/>
    </row>
  </sheetData>
  <mergeCells count="2">
    <mergeCell ref="I3:M3"/>
    <mergeCell ref="O3:S3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scale="69" fitToWidth="2" orientation="landscape" r:id="rId1"/>
  <headerFooter alignWithMargins="0"/>
  <colBreaks count="1" manualBreakCount="1">
    <brk id="13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31" sqref="E3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Summary</vt:lpstr>
      <vt:lpstr>Ground Equip</vt:lpstr>
      <vt:lpstr>Office-Town Hall</vt:lpstr>
      <vt:lpstr>Assembly Hall</vt:lpstr>
      <vt:lpstr>Open Spaces</vt:lpstr>
      <vt:lpstr>Land &amp; Buildings</vt:lpstr>
      <vt:lpstr>Infrastructure</vt:lpstr>
      <vt:lpstr>Comminity Assets</vt:lpstr>
      <vt:lpstr>Sheet2</vt:lpstr>
      <vt:lpstr>Sheet1</vt:lpstr>
      <vt:lpstr>'Comminity Assets'!Print_Area</vt:lpstr>
      <vt:lpstr>'Ground Equip'!Print_Area</vt:lpstr>
      <vt:lpstr>Infrastructure!Print_Area</vt:lpstr>
      <vt:lpstr>'Land &amp; Buildings'!Print_Area</vt:lpstr>
      <vt:lpstr>'Office-Town Hall'!Print_Area</vt:lpstr>
      <vt:lpstr>'Open Spaces'!Print_Area</vt:lpstr>
    </vt:vector>
  </TitlesOfParts>
  <Company>Crowborough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Tim Cross</cp:lastModifiedBy>
  <cp:lastPrinted>2019-12-04T12:34:21Z</cp:lastPrinted>
  <dcterms:created xsi:type="dcterms:W3CDTF">2009-06-26T10:15:54Z</dcterms:created>
  <dcterms:modified xsi:type="dcterms:W3CDTF">2021-06-07T19:07:14Z</dcterms:modified>
</cp:coreProperties>
</file>