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3524846E-59EF-46E8-91DE-951A4DB520D3}" xr6:coauthVersionLast="45" xr6:coauthVersionMax="45" xr10:uidLastSave="{00000000-0000-0000-0000-000000000000}"/>
  <bookViews>
    <workbookView xWindow="-120" yWindow="-120" windowWidth="29040" windowHeight="17640" activeTab="1" xr2:uid="{00000000-000D-0000-FFFF-FFFF00000000}"/>
  </bookViews>
  <sheets>
    <sheet name="Template Instructions" sheetId="12" r:id="rId1"/>
    <sheet name="ProjectSchedule" sheetId="11" r:id="rId2"/>
  </sheets>
  <definedNames>
    <definedName name="Display_Week">ProjectSchedule!$E$4</definedName>
    <definedName name="_xlnm.Print_Area" localSheetId="1">ProjectSchedule!$A$1:$II$51</definedName>
    <definedName name="_xlnm.Print_Titles" localSheetId="1">ProjectSchedule!$4:$6</definedName>
    <definedName name="Project_Start">ProjectSchedule!$E$3</definedName>
    <definedName name="task_end" localSheetId="1">ProjectSchedule!$F1</definedName>
    <definedName name="task_progress" localSheetId="1">ProjectSchedule!$D1</definedName>
    <definedName name="task_start" localSheetId="1">ProjectSchedule!$E1</definedName>
    <definedName name="today" localSheetId="1">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1" l="1"/>
  <c r="E9" i="11" l="1"/>
  <c r="E10" i="11" s="1"/>
  <c r="E12" i="11" l="1"/>
  <c r="E11" i="11"/>
  <c r="F11" i="11" s="1"/>
  <c r="F9" i="11"/>
  <c r="I5" i="11"/>
  <c r="E14" i="11" l="1"/>
  <c r="F10" i="11"/>
  <c r="F12" i="11"/>
  <c r="E13" i="11"/>
  <c r="F13" i="11" s="1"/>
  <c r="E18" i="11" s="1"/>
  <c r="H47" i="11"/>
  <c r="H7" i="11" l="1"/>
  <c r="H39" i="11" l="1"/>
  <c r="H28" i="11"/>
  <c r="H21" i="11"/>
  <c r="H8" i="11"/>
  <c r="I6" i="11" l="1"/>
  <c r="J5" i="11" l="1"/>
  <c r="K5" i="11" s="1"/>
  <c r="L5" i="11" s="1"/>
  <c r="M5" i="11" s="1"/>
  <c r="N5" i="11" s="1"/>
  <c r="O5" i="11" s="1"/>
  <c r="P5" i="11" s="1"/>
  <c r="I4" i="11"/>
  <c r="H9" i="11" l="1"/>
  <c r="F18" i="11"/>
  <c r="E23" i="11" s="1"/>
  <c r="P4" i="11"/>
  <c r="Q5" i="11"/>
  <c r="R5" i="11" s="1"/>
  <c r="S5" i="11" s="1"/>
  <c r="T5" i="11" s="1"/>
  <c r="U5" i="11" s="1"/>
  <c r="V5" i="11" s="1"/>
  <c r="W5" i="11" s="1"/>
  <c r="J6" i="11"/>
  <c r="F26" i="11" l="1"/>
  <c r="F24" i="11" s="1"/>
  <c r="F23" i="11"/>
  <c r="E50" i="11"/>
  <c r="W4" i="11"/>
  <c r="X5" i="11"/>
  <c r="Y5" i="11" s="1"/>
  <c r="Z5" i="11" s="1"/>
  <c r="AA5" i="11" s="1"/>
  <c r="AB5" i="11" s="1"/>
  <c r="AC5" i="11" s="1"/>
  <c r="AD5" i="11" s="1"/>
  <c r="K6" i="11"/>
  <c r="E25" i="11" l="1"/>
  <c r="F25" i="11" s="1"/>
  <c r="E26" i="11" s="1"/>
  <c r="E24" i="11"/>
  <c r="H23" i="11"/>
  <c r="F50" i="11"/>
  <c r="E51" i="11" s="1"/>
  <c r="AE5" i="11"/>
  <c r="AF5" i="11" s="1"/>
  <c r="AG5" i="11" s="1"/>
  <c r="AH5" i="11" s="1"/>
  <c r="AI5" i="11" s="1"/>
  <c r="AJ5" i="11" s="1"/>
  <c r="AD4" i="11"/>
  <c r="L6" i="11"/>
  <c r="H26" i="11" l="1"/>
  <c r="E27" i="11"/>
  <c r="F27" i="11" s="1"/>
  <c r="E32" i="11" s="1"/>
  <c r="F32" i="11" s="1"/>
  <c r="H50" i="11"/>
  <c r="H25" i="11"/>
  <c r="AK5" i="11"/>
  <c r="AL5" i="11" s="1"/>
  <c r="AM5" i="11" s="1"/>
  <c r="AN5" i="11" s="1"/>
  <c r="AO5" i="11" s="1"/>
  <c r="AP5" i="11" s="1"/>
  <c r="AQ5" i="11" s="1"/>
  <c r="M6" i="11"/>
  <c r="H27" i="11" l="1"/>
  <c r="E29" i="11"/>
  <c r="E30" i="11"/>
  <c r="F30" i="11" s="1"/>
  <c r="E31" i="11" s="1"/>
  <c r="F31" i="11" s="1"/>
  <c r="AR5" i="11"/>
  <c r="AS5" i="11" s="1"/>
  <c r="AK4" i="11"/>
  <c r="N6" i="11"/>
  <c r="F29" i="11" l="1"/>
  <c r="H29" i="11" s="1"/>
  <c r="H30" i="11"/>
  <c r="AT5" i="11"/>
  <c r="AS6" i="11"/>
  <c r="AR4" i="11"/>
  <c r="O6" i="11"/>
  <c r="H31" i="11" l="1"/>
  <c r="AU5" i="11"/>
  <c r="AT6" i="11"/>
  <c r="E33" i="11" l="1"/>
  <c r="AV5" i="11"/>
  <c r="AU6" i="11"/>
  <c r="P6" i="11"/>
  <c r="Q6" i="11"/>
  <c r="F33" i="11" l="1"/>
  <c r="E34" i="11" s="1"/>
  <c r="F34" i="11" s="1"/>
  <c r="E35" i="11" s="1"/>
  <c r="AW5" i="11"/>
  <c r="AV6" i="11"/>
  <c r="R6" i="11"/>
  <c r="F35" i="11" l="1"/>
  <c r="E36" i="11"/>
  <c r="AX5" i="11"/>
  <c r="AY5" i="11" s="1"/>
  <c r="AW6" i="11"/>
  <c r="S6" i="11"/>
  <c r="F36" i="11" l="1"/>
  <c r="F37" i="11" s="1"/>
  <c r="E37" i="11"/>
  <c r="H35" i="11"/>
  <c r="AY6" i="11"/>
  <c r="AZ5" i="11"/>
  <c r="AY4" i="11"/>
  <c r="AX6" i="11"/>
  <c r="T6" i="11"/>
  <c r="E38" i="11" l="1"/>
  <c r="F38" i="11" s="1"/>
  <c r="E48" i="11" s="1"/>
  <c r="F48" i="11" s="1"/>
  <c r="E49" i="11" s="1"/>
  <c r="E40" i="11"/>
  <c r="H37" i="11"/>
  <c r="H36" i="11"/>
  <c r="BA5" i="11"/>
  <c r="AZ6" i="11"/>
  <c r="U6" i="11"/>
  <c r="H38" i="11" l="1"/>
  <c r="H48" i="11"/>
  <c r="F49" i="11"/>
  <c r="H49" i="11" s="1"/>
  <c r="BA6" i="11"/>
  <c r="BB5" i="11"/>
  <c r="V6" i="11"/>
  <c r="F40" i="11" l="1"/>
  <c r="E41" i="11" s="1"/>
  <c r="F51" i="11"/>
  <c r="BB6" i="11"/>
  <c r="BC5" i="11"/>
  <c r="W6" i="11"/>
  <c r="H40" i="11" l="1"/>
  <c r="F41" i="11"/>
  <c r="E42" i="11" s="1"/>
  <c r="H51" i="11"/>
  <c r="BC6" i="11"/>
  <c r="BD5" i="11"/>
  <c r="X6" i="11"/>
  <c r="F42" i="11" l="1"/>
  <c r="H42" i="11" s="1"/>
  <c r="E46" i="11"/>
  <c r="H41" i="11"/>
  <c r="BE5" i="11"/>
  <c r="BD6" i="11"/>
  <c r="Y6" i="11"/>
  <c r="E45" i="11" l="1"/>
  <c r="F45" i="11" s="1"/>
  <c r="E43" i="11"/>
  <c r="BE6" i="11"/>
  <c r="BF5" i="11"/>
  <c r="Z6" i="11"/>
  <c r="F43" i="11" l="1"/>
  <c r="E44" i="11" s="1"/>
  <c r="F44" i="11" s="1"/>
  <c r="F46" i="11" s="1"/>
  <c r="BF6" i="11"/>
  <c r="BG5" i="11"/>
  <c r="BF4" i="11"/>
  <c r="AA6" i="11"/>
  <c r="H43" i="11" l="1"/>
  <c r="BG6" i="11"/>
  <c r="BH5" i="11"/>
  <c r="AB6" i="11"/>
  <c r="BI5" i="11" l="1"/>
  <c r="BH6" i="11"/>
  <c r="AC6" i="11"/>
  <c r="BJ5" i="11" l="1"/>
  <c r="BI6" i="11"/>
  <c r="AD6" i="11"/>
  <c r="BK5" i="11" l="1"/>
  <c r="BJ6" i="11"/>
  <c r="AE6" i="11"/>
  <c r="BL5" i="11" l="1"/>
  <c r="BM5" i="11" s="1"/>
  <c r="BK6" i="11"/>
  <c r="AF6" i="11"/>
  <c r="BM6" i="11" l="1"/>
  <c r="BM4" i="11"/>
  <c r="BN5" i="11"/>
  <c r="BL6" i="11"/>
  <c r="AG6" i="11"/>
  <c r="BN6" i="11" l="1"/>
  <c r="BO5" i="11"/>
  <c r="AH6" i="11"/>
  <c r="BP5" i="11" l="1"/>
  <c r="BO6" i="11"/>
  <c r="AI6" i="11"/>
  <c r="BP6" i="11" l="1"/>
  <c r="BQ5" i="11"/>
  <c r="AJ6" i="11"/>
  <c r="BR5" i="11" l="1"/>
  <c r="BQ6" i="11"/>
  <c r="AK6" i="11"/>
  <c r="BR6" i="11" l="1"/>
  <c r="BS5" i="11"/>
  <c r="AL6" i="11"/>
  <c r="BT5" i="11" l="1"/>
  <c r="BS6" i="11"/>
  <c r="AM6" i="11"/>
  <c r="BT6" i="11" l="1"/>
  <c r="BU5" i="11"/>
  <c r="BT4" i="11"/>
  <c r="AN6" i="11"/>
  <c r="BU6" i="11" l="1"/>
  <c r="BV5" i="11"/>
  <c r="AO6" i="11"/>
  <c r="BV6" i="11" l="1"/>
  <c r="BW5" i="11"/>
  <c r="AP6" i="11"/>
  <c r="BX5" i="11" l="1"/>
  <c r="BW6" i="11"/>
  <c r="AQ6" i="11"/>
  <c r="BX6" i="11" l="1"/>
  <c r="BY5" i="11"/>
  <c r="AR6" i="11"/>
  <c r="BZ5" i="11" l="1"/>
  <c r="BY6" i="11"/>
  <c r="BZ6" i="11" l="1"/>
  <c r="CA5" i="11"/>
  <c r="CB5" i="11" l="1"/>
  <c r="CA6" i="11"/>
  <c r="CA4" i="11"/>
  <c r="CC5" i="11" l="1"/>
  <c r="CB6" i="11"/>
  <c r="CC6" i="11" l="1"/>
  <c r="CD5" i="11"/>
  <c r="CD6" i="11" l="1"/>
  <c r="CE5" i="11"/>
  <c r="CE6" i="11" l="1"/>
  <c r="CF5" i="11"/>
  <c r="CF6" i="11" l="1"/>
  <c r="CG5" i="11"/>
  <c r="CG6" i="11" l="1"/>
  <c r="CH5" i="11"/>
  <c r="CH6" i="11" l="1"/>
  <c r="CH4" i="11"/>
  <c r="CI5" i="11"/>
  <c r="CJ5" i="11" l="1"/>
  <c r="CI6" i="11"/>
  <c r="CJ6" i="11" l="1"/>
  <c r="CK5" i="11"/>
  <c r="CL5" i="11" l="1"/>
  <c r="CK6" i="11"/>
  <c r="CL6" i="11" l="1"/>
  <c r="CM5" i="11"/>
  <c r="CN5" i="11" l="1"/>
  <c r="CM6" i="11"/>
  <c r="CN6" i="11" l="1"/>
  <c r="CO5" i="11"/>
  <c r="CO6" i="11" l="1"/>
  <c r="CP5" i="11"/>
  <c r="CO4" i="11"/>
  <c r="CP6" i="11" l="1"/>
  <c r="CQ5" i="11"/>
  <c r="CR5" i="11" l="1"/>
  <c r="CQ6" i="11"/>
  <c r="CR6" i="11" l="1"/>
  <c r="CS5" i="11"/>
  <c r="CT5" i="11" l="1"/>
  <c r="CS6" i="11"/>
  <c r="CT6" i="11" l="1"/>
  <c r="CU5" i="11"/>
  <c r="CV5" i="11" l="1"/>
  <c r="CU6" i="11"/>
  <c r="CW5" i="11" l="1"/>
  <c r="CV4" i="11"/>
  <c r="CV6" i="11"/>
  <c r="CX5" i="11" l="1"/>
  <c r="CW6" i="11"/>
  <c r="CX6" i="11" l="1"/>
  <c r="CY5" i="11"/>
  <c r="CZ5" i="11" l="1"/>
  <c r="CY6" i="11"/>
  <c r="DA5" i="11" l="1"/>
  <c r="CZ6" i="11"/>
  <c r="DB5" i="11" l="1"/>
  <c r="DC5" i="11" s="1"/>
  <c r="DA6" i="11"/>
  <c r="DD5" i="11" l="1"/>
  <c r="DC4" i="11"/>
  <c r="DC6" i="11"/>
  <c r="DB6" i="11"/>
  <c r="DE5" i="11" l="1"/>
  <c r="DD6" i="11"/>
  <c r="DF5" i="11" l="1"/>
  <c r="DE6" i="11"/>
  <c r="DG5" i="11" l="1"/>
  <c r="DF6" i="11"/>
  <c r="DH5" i="11" l="1"/>
  <c r="DG6" i="11"/>
  <c r="DH6" i="11" l="1"/>
  <c r="DI5" i="11"/>
  <c r="DJ5" i="11" l="1"/>
  <c r="DI6" i="11"/>
  <c r="DJ4" i="11" l="1"/>
  <c r="DJ6" i="11"/>
  <c r="DK5" i="11"/>
  <c r="DL5" i="11" l="1"/>
  <c r="DK6" i="11"/>
  <c r="DL6" i="11" l="1"/>
  <c r="DM5" i="11"/>
  <c r="DN5" i="11" l="1"/>
  <c r="DM6" i="11"/>
  <c r="DO5" i="11" l="1"/>
  <c r="DN6" i="11"/>
  <c r="DP5" i="11" l="1"/>
  <c r="DO6" i="11"/>
  <c r="DQ5" i="11" l="1"/>
  <c r="DP6" i="11"/>
  <c r="DQ4" i="11" l="1"/>
  <c r="DR5" i="11"/>
  <c r="DQ6" i="11"/>
  <c r="DS5" i="11" l="1"/>
  <c r="DR6" i="11"/>
  <c r="DT5" i="11" l="1"/>
  <c r="DS6" i="11"/>
  <c r="DU5" i="11" l="1"/>
  <c r="DT6" i="11"/>
  <c r="DU6" i="11" l="1"/>
  <c r="DV5" i="11"/>
  <c r="DW5" i="11" l="1"/>
  <c r="DV6" i="11"/>
  <c r="DW6" i="11" l="1"/>
  <c r="DX5" i="11"/>
  <c r="DY5" i="11" l="1"/>
  <c r="DX6" i="11"/>
  <c r="DX4" i="11"/>
  <c r="DY6" i="11" l="1"/>
  <c r="DZ5" i="11"/>
  <c r="DZ6" i="11" l="1"/>
  <c r="EA5" i="11"/>
  <c r="EB5" i="11" l="1"/>
  <c r="EA6" i="11"/>
  <c r="EB6" i="11" l="1"/>
  <c r="EC5" i="11"/>
  <c r="EC6" i="11" l="1"/>
  <c r="ED5" i="11"/>
  <c r="ED6" i="11" l="1"/>
  <c r="EE5" i="11"/>
  <c r="EF5" i="11" l="1"/>
  <c r="EE4" i="11"/>
  <c r="EE6" i="11"/>
  <c r="EG5" i="11" l="1"/>
  <c r="EF6" i="11"/>
  <c r="EG6" i="11" l="1"/>
  <c r="EH5" i="11"/>
  <c r="EI5" i="11" l="1"/>
  <c r="EH6" i="11"/>
  <c r="EI6" i="11" l="1"/>
  <c r="EJ5" i="11"/>
  <c r="EK5" i="11" l="1"/>
  <c r="EJ6" i="11"/>
  <c r="EK6" i="11" l="1"/>
  <c r="EL5" i="11"/>
  <c r="EL4" i="11" l="1"/>
  <c r="EM5" i="11"/>
  <c r="EL6" i="11"/>
  <c r="EN5" i="11" l="1"/>
  <c r="EM6" i="11"/>
  <c r="EO5" i="11" l="1"/>
  <c r="EN6" i="11"/>
  <c r="EO6" i="11" l="1"/>
  <c r="EP5" i="11"/>
  <c r="EP6" i="11" l="1"/>
  <c r="EQ5" i="11"/>
  <c r="EQ6" i="11" l="1"/>
  <c r="ER5" i="11"/>
  <c r="ES5" i="11" l="1"/>
  <c r="ER6" i="11"/>
  <c r="ES6" i="11" l="1"/>
  <c r="ES4" i="11"/>
  <c r="ET5" i="11"/>
  <c r="ET6" i="11" l="1"/>
  <c r="EU5" i="11"/>
  <c r="EV5" i="11" l="1"/>
  <c r="EU6" i="11"/>
  <c r="EW5" i="11" l="1"/>
  <c r="EV6" i="11"/>
  <c r="EX5" i="11" l="1"/>
  <c r="EW6" i="11"/>
  <c r="EY5" i="11" l="1"/>
  <c r="EX6" i="11"/>
  <c r="EZ5" i="11" l="1"/>
  <c r="EY6" i="11"/>
  <c r="FA5" i="11" l="1"/>
  <c r="EZ4" i="11"/>
  <c r="EZ6" i="11"/>
  <c r="FA6" i="11" l="1"/>
  <c r="FB5" i="11"/>
  <c r="FC5" i="11" l="1"/>
  <c r="FB6" i="11"/>
  <c r="FD5" i="11" l="1"/>
  <c r="FC6" i="11"/>
  <c r="FE5" i="11" l="1"/>
  <c r="FD6" i="11"/>
  <c r="FE6" i="11" l="1"/>
  <c r="FF5" i="11"/>
  <c r="FG5" i="11" l="1"/>
  <c r="FF6" i="11"/>
  <c r="FG4" i="11" l="1"/>
  <c r="FH5" i="11"/>
  <c r="FG6" i="11"/>
  <c r="FI5" i="11" l="1"/>
  <c r="FH6" i="11"/>
  <c r="FI6" i="11" l="1"/>
  <c r="FJ5" i="11"/>
  <c r="FK5" i="11" l="1"/>
  <c r="FJ6" i="11"/>
  <c r="FL5" i="11" l="1"/>
  <c r="FK6" i="11"/>
  <c r="FM5" i="11" l="1"/>
  <c r="FL6" i="11"/>
  <c r="FM6" i="11" l="1"/>
  <c r="FN5" i="11"/>
  <c r="FN4" i="11" l="1"/>
  <c r="FO5" i="11"/>
  <c r="FN6" i="11"/>
  <c r="FP5" i="11" l="1"/>
  <c r="FO6" i="11"/>
  <c r="FQ5" i="11" l="1"/>
  <c r="FP6" i="11"/>
  <c r="FQ6" i="11" l="1"/>
  <c r="FR5" i="11"/>
  <c r="FS5" i="11" l="1"/>
  <c r="FR6" i="11"/>
  <c r="FS6" i="11" l="1"/>
  <c r="FT5" i="11"/>
  <c r="FT6" i="11" l="1"/>
  <c r="FU5" i="11"/>
  <c r="FV5" i="11" l="1"/>
  <c r="FU4" i="11"/>
  <c r="FU6" i="11"/>
  <c r="FV6" i="11" l="1"/>
  <c r="FW5" i="11"/>
  <c r="FW6" i="11" l="1"/>
  <c r="FX5" i="11"/>
  <c r="FY5" i="11" l="1"/>
  <c r="FX6" i="11"/>
  <c r="FY6" i="11" l="1"/>
  <c r="FZ5" i="11"/>
  <c r="FZ6" i="11" l="1"/>
  <c r="GA5" i="11"/>
  <c r="GA6" i="11" l="1"/>
  <c r="GB5" i="11"/>
  <c r="GB4" i="11" l="1"/>
  <c r="GB6" i="11"/>
  <c r="GC5" i="11"/>
  <c r="GC6" i="11" l="1"/>
  <c r="GD5" i="11"/>
  <c r="GD6" i="11" l="1"/>
  <c r="GE5" i="11"/>
  <c r="GE6" i="11" l="1"/>
  <c r="GF5" i="11"/>
  <c r="GF6" i="11" l="1"/>
  <c r="GG5" i="11"/>
  <c r="GG6" i="11" l="1"/>
  <c r="GH5" i="11"/>
  <c r="GI5" i="11" l="1"/>
  <c r="GH6" i="11"/>
  <c r="GI4" i="11" l="1"/>
  <c r="GJ5" i="11"/>
  <c r="GI6" i="11"/>
  <c r="GJ6" i="11" l="1"/>
  <c r="GK5" i="11"/>
  <c r="GK6" i="11" l="1"/>
  <c r="GL5" i="11"/>
  <c r="GL6" i="11" l="1"/>
  <c r="GM5" i="11"/>
  <c r="GM6" i="11" l="1"/>
  <c r="GN5" i="11"/>
  <c r="GN6" i="11" l="1"/>
  <c r="GO5" i="11"/>
  <c r="GP5" i="11" l="1"/>
  <c r="GO6" i="11"/>
  <c r="GP4" i="11" l="1"/>
  <c r="GP6" i="11"/>
  <c r="GQ5" i="11"/>
  <c r="GQ6" i="11" l="1"/>
  <c r="GR5" i="11"/>
  <c r="GR6" i="11" l="1"/>
  <c r="GS5" i="11"/>
  <c r="GS6" i="11" l="1"/>
  <c r="GT5" i="11"/>
  <c r="GT6" i="11" l="1"/>
  <c r="GU5" i="11"/>
  <c r="GU6" i="11" l="1"/>
  <c r="GV5" i="11"/>
  <c r="GW5" i="11" s="1"/>
  <c r="GW6" i="11" l="1"/>
  <c r="GW4" i="11"/>
  <c r="GX5" i="11"/>
  <c r="GV6" i="11"/>
  <c r="GY5" i="11" l="1"/>
  <c r="GX6" i="11"/>
  <c r="GZ5" i="11" l="1"/>
  <c r="GY6" i="11"/>
  <c r="GZ6" i="11" l="1"/>
  <c r="HA5" i="11"/>
  <c r="HA6" i="11" l="1"/>
  <c r="HB5" i="11"/>
  <c r="HB6" i="11" l="1"/>
  <c r="HC5" i="11"/>
  <c r="HD5" i="11" l="1"/>
  <c r="HC6" i="11"/>
  <c r="HD4" i="11" l="1"/>
  <c r="HD6" i="11"/>
  <c r="HE5" i="11"/>
  <c r="HE6" i="11" l="1"/>
  <c r="HF5" i="11"/>
  <c r="HF6" i="11" l="1"/>
  <c r="HG5" i="11"/>
  <c r="HH5" i="11" l="1"/>
  <c r="HG6" i="11"/>
  <c r="HH6" i="11" l="1"/>
  <c r="HI5" i="11"/>
  <c r="HI6" i="11" l="1"/>
  <c r="HJ5" i="11"/>
  <c r="HK5" i="11" s="1"/>
  <c r="HJ6" i="11" l="1"/>
  <c r="HK6" i="11" l="1"/>
  <c r="HL5" i="11"/>
  <c r="HK4" i="11"/>
  <c r="HL6" i="11" l="1"/>
  <c r="HM5" i="11"/>
  <c r="HM6" i="11" l="1"/>
  <c r="HN5" i="11"/>
  <c r="HN6" i="11" l="1"/>
  <c r="HO5" i="11"/>
  <c r="HP5" i="11" l="1"/>
  <c r="HO6" i="11"/>
  <c r="HP6" i="11" l="1"/>
  <c r="HQ5" i="11"/>
  <c r="HQ6" i="11" l="1"/>
  <c r="HR5" i="11"/>
  <c r="HR6" i="11" l="1"/>
  <c r="HS5" i="11"/>
  <c r="HR4" i="11"/>
  <c r="HT5" i="11" l="1"/>
  <c r="HS6" i="11"/>
  <c r="HT6" i="11" l="1"/>
  <c r="HU5" i="11"/>
  <c r="HU6" i="11" l="1"/>
  <c r="HV5" i="11"/>
  <c r="HV6" i="11" l="1"/>
  <c r="HW5" i="11"/>
  <c r="HW6" i="11" l="1"/>
  <c r="HX5" i="11"/>
  <c r="HY5" i="11" l="1"/>
  <c r="HX6" i="11"/>
  <c r="HY4" i="11" l="1"/>
  <c r="HY6" i="11"/>
  <c r="HZ5" i="11"/>
  <c r="HZ6" i="11" l="1"/>
  <c r="IA5" i="11"/>
  <c r="IB5" i="11" l="1"/>
  <c r="IA6" i="11"/>
  <c r="IB6" i="11" l="1"/>
  <c r="IC5" i="11"/>
  <c r="ID5" i="11" l="1"/>
  <c r="IC6" i="11"/>
  <c r="IE5" i="11" l="1"/>
  <c r="ID6" i="11"/>
  <c r="IE6" i="11" l="1"/>
  <c r="IF5" i="11"/>
  <c r="IG5" i="11" l="1"/>
  <c r="IF6" i="11"/>
  <c r="IF4" i="11"/>
  <c r="IG6" i="11" l="1"/>
  <c r="IH5" i="11"/>
  <c r="IH6" i="11" l="1"/>
  <c r="II5" i="11"/>
  <c r="II6" i="11" l="1"/>
  <c r="F14" i="11"/>
  <c r="H14" i="11" s="1"/>
  <c r="E17" i="11" l="1"/>
  <c r="F17" i="11" s="1"/>
  <c r="E19" i="11" s="1"/>
  <c r="F16" i="11"/>
  <c r="E15" i="11"/>
  <c r="E20" i="11" l="1"/>
  <c r="F15" i="11"/>
  <c r="H16" i="11"/>
  <c r="F19" i="11"/>
  <c r="H19" i="11" s="1"/>
  <c r="H17" i="11"/>
  <c r="H15" i="11" l="1"/>
  <c r="E22" i="11"/>
  <c r="F22" i="11" s="1"/>
  <c r="F20" i="11"/>
  <c r="H20" i="11" s="1"/>
</calcChain>
</file>

<file path=xl/sharedStrings.xml><?xml version="1.0" encoding="utf-8"?>
<sst xmlns="http://schemas.openxmlformats.org/spreadsheetml/2006/main" count="128" uniqueCount="82">
  <si>
    <t>Project Start:</t>
  </si>
  <si>
    <t>PROGRESS</t>
  </si>
  <si>
    <t>ASSIGNED
TO</t>
  </si>
  <si>
    <t>START</t>
  </si>
  <si>
    <t>END</t>
  </si>
  <si>
    <t>DAYS</t>
  </si>
  <si>
    <t>Display Week:</t>
  </si>
  <si>
    <t>TASK</t>
  </si>
  <si>
    <t>Enter Company Name in cell B2.</t>
  </si>
  <si>
    <t xml:space="preserve">Do not delete this row. This row is hidden to preserve a formula that is used to highlight the curren day within the project schedule. </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</si>
  <si>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</si>
  <si>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</si>
  <si>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</si>
  <si>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Preparation Phase</t>
  </si>
  <si>
    <t xml:space="preserve"> </t>
  </si>
  <si>
    <t>Pulsely Diversity &amp; Inclusion Project</t>
  </si>
  <si>
    <t xml:space="preserve">Refine </t>
  </si>
  <si>
    <t>Compare Response rate to population</t>
  </si>
  <si>
    <t>Cleaning Data (if necessary)</t>
  </si>
  <si>
    <t>Analyzing Data</t>
  </si>
  <si>
    <t>Interpretation of Results</t>
  </si>
  <si>
    <t>Produce Report</t>
  </si>
  <si>
    <t>Leaders to establish ownership and Accountability in Organization</t>
  </si>
  <si>
    <t>Assign accountability for implementation and results</t>
  </si>
  <si>
    <t>Engage employee networks (if appropriate)</t>
  </si>
  <si>
    <t>Review Best Practices and choose iniatives to implement</t>
  </si>
  <si>
    <t>Evaluate and Refine strategies where necessary</t>
  </si>
  <si>
    <t>Implement Initiatives</t>
  </si>
  <si>
    <t>6-month survey to monitor progress</t>
  </si>
  <si>
    <t>Next stage strategy development</t>
  </si>
  <si>
    <t>Collect Ongoing Pulsely Data to monitor inclusion and progress</t>
  </si>
  <si>
    <t>(Instructions for each line are hidden in column A. Just click on the cell and read the text in the formula bar.)</t>
  </si>
  <si>
    <t>Enter the name of the Consultant,if appropriate, in cell B3. Enter the Project Start date in cell E3. Project Start: label is in cell C3.</t>
  </si>
  <si>
    <t>Cell B8 contains the Phase 1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</si>
  <si>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The cell at right contains the Phase 2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</si>
  <si>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Phase title block</t>
  </si>
  <si>
    <t xml:space="preserve">Cell B9 contains the sample task "Task 1." Cell E9 equals cell E3 the Project Start Date. All other dates will calculate automatically from there as a default starting point. </t>
  </si>
  <si>
    <t xml:space="preserve">Address GDPR Concerns </t>
  </si>
  <si>
    <t>Rows 10 through 19 repeat the pattern from row 9. 
Repeat the instructions from cell A9 for all task rows in this worksheet. Overwrite any sample data.
A sample of another phase starts in cell A14. 
Continue entering tasks in cells A10 through A13 or go to cell A14 to learn more.</t>
  </si>
  <si>
    <t>Collect Data</t>
  </si>
  <si>
    <t>Uncover Insights</t>
  </si>
  <si>
    <t>Take Action</t>
  </si>
  <si>
    <t>Announcement of Project from Sr Leader to Line Managers (TEMPLATE A)</t>
  </si>
  <si>
    <t>Organization-wide Announcement of Project from Sr Leader (TEMPLATE B)</t>
  </si>
  <si>
    <t>Leadership Message: Highlights of results (TEMPLATE C)</t>
  </si>
  <si>
    <t>Nudge from individual business leaders if necessary (TEMPLATE 3)</t>
  </si>
  <si>
    <t>Send out reminder (TEMPLATE 2)</t>
  </si>
  <si>
    <t>Send out Final Reminder (TEMPLATE 4)</t>
  </si>
  <si>
    <t>Send out Post-Survey Thank you     (TEMPLATE 5)</t>
  </si>
  <si>
    <t>All-organisation announcement (TEMPLATE D)</t>
  </si>
  <si>
    <t>Individual Leader All-hands session (if possible)</t>
  </si>
  <si>
    <t>Legal</t>
  </si>
  <si>
    <t>IT</t>
  </si>
  <si>
    <t>Communications</t>
  </si>
  <si>
    <t>Pulsely</t>
  </si>
  <si>
    <t>Send out Survey Link via email                         (TEMPLATE 1)</t>
  </si>
  <si>
    <t>Upload HR data to Pulsley (If needed)</t>
  </si>
  <si>
    <t>Program Dashboard</t>
  </si>
  <si>
    <t>Review D&amp;I infrastructure guidance</t>
  </si>
  <si>
    <t>Project Mgr</t>
  </si>
  <si>
    <t>Pulsely + Project Mgr</t>
  </si>
  <si>
    <t>Project Team</t>
  </si>
  <si>
    <t>Business Leaders</t>
  </si>
  <si>
    <t>D&amp;I Owner</t>
  </si>
  <si>
    <t>Project Manager</t>
  </si>
  <si>
    <t>Template Instructions</t>
  </si>
  <si>
    <t>1. TIMING: To begin, simply enter your start date in cell 3E and the rest of the dates will auto-populate with default suggestions to help you anticipate the timing. The dates are calculated to relate to each other based on assumptions of how long it will take to complete each task. You can edit the start and end dates directly or by editing the cell formula.</t>
  </si>
  <si>
    <t>2. TASKS: Edit tasks required to meet your organisational needs. If you delete rows when removing tasks, you may need to input a new start or end date for subsequent tasks that were connected to that timing. Determine which prior date your task depends on and in the “Start” cell for that task you can link it to the relevant date. For example, if you delete the task row “Announcement to managers”, the start date for the “Organization wide announcement” will say #REF!. Go to the start cell for that line type in = and click on the relevant date (perhaps the end date for the communication plan) and hit enter. You should then see recommended dates repopulate.</t>
  </si>
  <si>
    <t>3. RESPONSIBILITIES: We recommend a list of project team members below and suggest who may "own" each task. For each cell in column C there is an arrow you can click with a drop down menu.</t>
  </si>
  <si>
    <t xml:space="preserve">RESPONSIBILITY </t>
  </si>
  <si>
    <t>(Feel free to edit or delete rows below; you can use team member names rather than department. If you need to add a team member, we suggest you insert a row between 11 and 19. If you add it to the end of the list you will have to reprogram the validation.)</t>
  </si>
  <si>
    <t xml:space="preserve">Define organisational data needs and cuts (Regions, Function, etc) </t>
  </si>
  <si>
    <t>Host your Internal Project Launch Meeting STEP 2 GUIDE (link)</t>
  </si>
  <si>
    <t>Build your Project Plan and update responsibiltiies STEP 3 GUIDE (link)</t>
  </si>
  <si>
    <t>Finalize Communication Plan                   STEP 4 GUIDE (link)</t>
  </si>
  <si>
    <t>Finalize survey decisions (e.g., demographics) STEP 5 GUIDE (link)</t>
  </si>
  <si>
    <t>Review Dashboard Guidance STEP 6 GUIDE (link)</t>
  </si>
  <si>
    <t>Pre-Test Survey STEP 7 GUIDE (link)</t>
  </si>
  <si>
    <t>Initial Review Report and results STEP 8 GUIDE (link)</t>
  </si>
  <si>
    <t>Facilitate session with Leaders to identify key priorities STEP 9 GUIDE (link)</t>
  </si>
  <si>
    <t xml:space="preserve">Schedule review session with Leadership team  </t>
  </si>
  <si>
    <t>Define Action Plan and Next Steps STEP 10 GUIDE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</si>
</sst>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m/d/yy;@"/>
    <numFmt numFmtId="166" formatCode="ddd\,\ m/d/yyyy"/>
    <numFmt numFmtId="167" formatCode="d"/>
    <numFmt numFmtId="168" formatCode="[$-809]dd\ mmmm\ yyyy;@"/>
  </numFmts>
  <fonts count="19">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9"/>
      <color theme="0"/>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b/>
      <sz val="16"/>
      <color theme="1"/>
      <name val="Calibri"/>
      <family val="2"/>
      <scheme val="minor"/>
    </font>
    <font>
      <b/>
      <sz val="16"/>
      <color theme="0"/>
      <name val="Calibri"/>
      <family val="2"/>
      <scheme val="minor"/>
    </font>
    <font>
      <sz val="14"/>
      <color theme="1"/>
      <name val="Mont"/>
    </font>
    <font>
      <sz val="11"/>
      <color theme="1"/>
      <name val="Mont"/>
    </font>
    <font>
      <sz val="12"/>
      <color rgb="FF192D63"/>
      <name val="Mont"/>
    </font>
  </fonts>
  <fills count="1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s>
  <borders count="21">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theme="0" tint="-0.34998626667073579"/>
      </left>
      <right/>
      <top/>
      <bottom style="medium">
        <color theme="0" tint="-0.14996795556505021"/>
      </bottom>
      <diagonal/>
    </border>
    <border>
      <left style="thin">
        <color theme="0" tint="-0.14993743705557422"/>
      </left>
      <right/>
      <top style="medium">
        <color theme="0" tint="-0.14996795556505021"/>
      </top>
      <bottom style="medium">
        <color theme="0" tint="-0.14996795556505021"/>
      </bottom>
      <diagonal/>
    </border>
    <border>
      <left/>
      <right style="thin">
        <color theme="0" tint="-0.14993743705557422"/>
      </right>
      <top style="medium">
        <color theme="0" tint="-0.14996795556505021"/>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right/>
      <top style="medium">
        <color theme="0" tint="-0.14996795556505021"/>
      </top>
      <bottom/>
      <diagonal/>
    </border>
    <border>
      <left/>
      <right/>
      <top/>
      <bottom style="medium">
        <color theme="0" tint="-0.14996795556505021"/>
      </bottom>
      <diagonal/>
    </border>
    <border>
      <left style="thin">
        <color theme="0" tint="-0.14993743705557422"/>
      </left>
      <right/>
      <top style="medium">
        <color theme="0" tint="-0.14996795556505021"/>
      </top>
      <bottom/>
      <diagonal/>
    </border>
    <border>
      <left style="thin">
        <color theme="0" tint="-0.14993743705557422"/>
      </left>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indexed="64"/>
      </bottom>
      <diagonal/>
    </border>
  </borders>
  <cellStyleXfs count="13">
    <xf numFmtId="0" fontId="0" fillId="0" borderId="0"/>
    <xf numFmtId="0" fontId="3" fillId="0" borderId="0" applyNumberFormat="0" applyFill="0" applyBorder="0" applyAlignment="0" applyProtection="0">
      <alignment vertical="top"/>
      <protection locked="0"/>
    </xf>
    <xf numFmtId="9" fontId="6" fillId="0" borderId="0" applyFont="0" applyFill="0" applyBorder="0" applyAlignment="0" applyProtection="0"/>
    <xf numFmtId="0" fontId="13" fillId="0" borderId="0"/>
    <xf numFmtId="164" fontId="6" fillId="0" borderId="3" applyFont="0" applyFill="0" applyAlignment="0" applyProtection="0"/>
    <xf numFmtId="0" fontId="10"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indent="1"/>
    </xf>
    <xf numFmtId="166" fontId="6" fillId="0" borderId="3">
      <alignment horizontal="center" vertical="center"/>
    </xf>
    <xf numFmtId="165" fontId="6" fillId="0" borderId="2" applyFill="0">
      <alignment horizontal="center" vertical="center"/>
    </xf>
    <xf numFmtId="0" fontId="6" fillId="0" borderId="2" applyFill="0">
      <alignment horizontal="center" vertical="center"/>
    </xf>
    <xf numFmtId="0" fontId="6" fillId="0" borderId="2" applyFill="0">
      <alignment horizontal="left" vertical="center" indent="2"/>
    </xf>
  </cellStyleXfs>
  <cellXfs count="117">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3" xfId="0" applyBorder="1" applyAlignment="1">
      <alignment horizontal="center" vertical="center"/>
    </xf>
    <xf numFmtId="0" fontId="5" fillId="12" borderId="1" xfId="0" applyFont="1" applyFill="1" applyBorder="1" applyAlignment="1">
      <alignment horizontal="left" vertical="center" indent="1"/>
    </xf>
    <xf numFmtId="0" fontId="5" fillId="12" borderId="1" xfId="0" applyFont="1" applyFill="1" applyBorder="1" applyAlignment="1">
      <alignment horizontal="center" vertical="center" wrapText="1"/>
    </xf>
    <xf numFmtId="167" fontId="8" fillId="6" borderId="0" xfId="0" applyNumberFormat="1" applyFont="1" applyFill="1" applyAlignment="1">
      <alignment horizontal="center" vertical="center"/>
    </xf>
    <xf numFmtId="167" fontId="8" fillId="6" borderId="6" xfId="0" applyNumberFormat="1" applyFont="1" applyFill="1" applyBorder="1" applyAlignment="1">
      <alignment horizontal="center" vertical="center"/>
    </xf>
    <xf numFmtId="167" fontId="8" fillId="6" borderId="7" xfId="0" applyNumberFormat="1" applyFont="1" applyFill="1" applyBorder="1" applyAlignment="1">
      <alignment horizontal="center" vertical="center"/>
    </xf>
    <xf numFmtId="0" fontId="9" fillId="11" borderId="8" xfId="0" applyFont="1" applyFill="1" applyBorder="1" applyAlignment="1">
      <alignment horizontal="center" vertical="center" shrinkToFit="1"/>
    </xf>
    <xf numFmtId="0" fontId="11" fillId="0" borderId="0" xfId="0" applyFont="1"/>
    <xf numFmtId="0" fontId="4" fillId="0" borderId="2" xfId="0" applyFont="1" applyBorder="1" applyAlignment="1">
      <alignment horizontal="center" vertical="center"/>
    </xf>
    <xf numFmtId="9" fontId="4" fillId="7" borderId="2" xfId="2" applyFont="1" applyFill="1" applyBorder="1" applyAlignment="1">
      <alignment horizontal="center" vertical="center"/>
    </xf>
    <xf numFmtId="165" fontId="0" fillId="7" borderId="2" xfId="0" applyNumberFormat="1" applyFill="1" applyBorder="1" applyAlignment="1">
      <alignment horizontal="center" vertical="center"/>
    </xf>
    <xf numFmtId="165" fontId="4" fillId="7" borderId="2" xfId="0" applyNumberFormat="1" applyFont="1" applyFill="1" applyBorder="1" applyAlignment="1">
      <alignment horizontal="center" vertical="center"/>
    </xf>
    <xf numFmtId="9" fontId="4" fillId="2" borderId="2" xfId="2" applyFont="1" applyFill="1" applyBorder="1" applyAlignment="1">
      <alignment horizontal="center" vertical="center"/>
    </xf>
    <xf numFmtId="9" fontId="4" fillId="8" borderId="2" xfId="2" applyFont="1" applyFill="1" applyBorder="1" applyAlignment="1">
      <alignment horizontal="center" vertical="center"/>
    </xf>
    <xf numFmtId="9" fontId="4" fillId="3" borderId="2" xfId="2" applyFont="1" applyFill="1" applyBorder="1" applyAlignment="1">
      <alignment horizontal="center" vertical="center"/>
    </xf>
    <xf numFmtId="9" fontId="4" fillId="5" borderId="2" xfId="2" applyFont="1" applyFill="1" applyBorder="1" applyAlignment="1">
      <alignment horizontal="center" vertical="center"/>
    </xf>
    <xf numFmtId="9" fontId="4" fillId="10" borderId="2" xfId="2" applyFont="1" applyFill="1" applyBorder="1" applyAlignment="1">
      <alignment horizontal="center" vertical="center"/>
    </xf>
    <xf numFmtId="9" fontId="4" fillId="4" borderId="2" xfId="2" applyFont="1" applyFill="1" applyBorder="1" applyAlignment="1">
      <alignment horizontal="center" vertical="center"/>
    </xf>
    <xf numFmtId="9" fontId="4" fillId="9" borderId="2" xfId="2"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2" fillId="0" borderId="0" xfId="0" applyFont="1" applyAlignment="1">
      <alignment horizontal="center" vertical="center"/>
    </xf>
    <xf numFmtId="0" fontId="13" fillId="0" borderId="0" xfId="3"/>
    <xf numFmtId="0" fontId="13" fillId="0" borderId="0" xfId="3" applyAlignment="1">
      <alignment wrapText="1"/>
    </xf>
    <xf numFmtId="0" fontId="12" fillId="0" borderId="0" xfId="1" applyFont="1" applyProtection="1">
      <alignment vertical="top"/>
    </xf>
    <xf numFmtId="0" fontId="0" fillId="0" borderId="0" xfId="0" applyAlignment="1">
      <alignment wrapText="1"/>
    </xf>
    <xf numFmtId="0" fontId="10" fillId="0" borderId="0" xfId="5" applyAlignment="1">
      <alignment horizontal="left"/>
    </xf>
    <xf numFmtId="0" fontId="7" fillId="0" borderId="0" xfId="6"/>
    <xf numFmtId="0" fontId="6" fillId="7" borderId="2" xfId="11" applyFill="1">
      <alignment horizontal="center" vertical="center"/>
    </xf>
    <xf numFmtId="0" fontId="6" fillId="8" borderId="2" xfId="11" applyFill="1">
      <alignment horizontal="center" vertical="center"/>
    </xf>
    <xf numFmtId="0" fontId="6" fillId="5" borderId="2" xfId="11" applyFill="1">
      <alignment horizontal="center" vertical="center"/>
    </xf>
    <xf numFmtId="0" fontId="6" fillId="4" borderId="2" xfId="11" applyFill="1">
      <alignment horizontal="center" vertical="center"/>
    </xf>
    <xf numFmtId="16" fontId="6" fillId="2" borderId="2" xfId="10" applyNumberFormat="1" applyFill="1">
      <alignment horizontal="center" vertical="center"/>
    </xf>
    <xf numFmtId="16" fontId="0" fillId="8" borderId="2" xfId="0" applyNumberFormat="1" applyFill="1" applyBorder="1" applyAlignment="1">
      <alignment horizontal="center" vertical="center"/>
    </xf>
    <xf numFmtId="16" fontId="4" fillId="8" borderId="2" xfId="0" applyNumberFormat="1" applyFont="1" applyFill="1" applyBorder="1" applyAlignment="1">
      <alignment horizontal="center" vertical="center"/>
    </xf>
    <xf numFmtId="16" fontId="6" fillId="3" borderId="2" xfId="10" applyNumberFormat="1" applyFill="1">
      <alignment horizontal="center" vertical="center"/>
    </xf>
    <xf numFmtId="16" fontId="0" fillId="5" borderId="2" xfId="0" applyNumberFormat="1" applyFill="1" applyBorder="1" applyAlignment="1">
      <alignment horizontal="center" vertical="center"/>
    </xf>
    <xf numFmtId="16" fontId="4" fillId="5" borderId="2" xfId="0" applyNumberFormat="1" applyFont="1" applyFill="1" applyBorder="1" applyAlignment="1">
      <alignment horizontal="center" vertical="center"/>
    </xf>
    <xf numFmtId="16" fontId="6" fillId="10" borderId="2" xfId="10" applyNumberFormat="1" applyFill="1">
      <alignment horizontal="center" vertical="center"/>
    </xf>
    <xf numFmtId="16" fontId="0" fillId="4" borderId="2" xfId="0" applyNumberFormat="1" applyFill="1" applyBorder="1" applyAlignment="1">
      <alignment horizontal="center" vertical="center"/>
    </xf>
    <xf numFmtId="16" fontId="4" fillId="4" borderId="2" xfId="0" applyNumberFormat="1" applyFont="1" applyFill="1" applyBorder="1" applyAlignment="1">
      <alignment horizontal="center" vertical="center"/>
    </xf>
    <xf numFmtId="16" fontId="6" fillId="9" borderId="2" xfId="10" applyNumberFormat="1" applyFill="1">
      <alignment horizontal="center" vertical="center"/>
    </xf>
    <xf numFmtId="0" fontId="6" fillId="2" borderId="2" xfId="12" applyFill="1" applyAlignment="1">
      <alignment horizontal="left" vertical="center" wrapText="1" indent="2"/>
    </xf>
    <xf numFmtId="0" fontId="0" fillId="13" borderId="0" xfId="0" applyFill="1" applyAlignment="1">
      <alignment vertical="center"/>
    </xf>
    <xf numFmtId="0" fontId="6" fillId="9" borderId="2" xfId="12" applyFill="1" applyAlignment="1">
      <alignment horizontal="left" vertical="center" wrapText="1" indent="2"/>
    </xf>
    <xf numFmtId="0" fontId="6" fillId="10" borderId="2" xfId="12" applyFill="1" applyAlignment="1">
      <alignment horizontal="left" vertical="center" wrapText="1" indent="2"/>
    </xf>
    <xf numFmtId="0" fontId="6" fillId="3" borderId="2" xfId="12" applyFill="1" applyAlignment="1">
      <alignment horizontal="left" vertical="center" wrapText="1" indent="2"/>
    </xf>
    <xf numFmtId="0" fontId="0" fillId="0" borderId="9" xfId="0" applyFill="1" applyBorder="1" applyAlignment="1">
      <alignment vertical="center"/>
    </xf>
    <xf numFmtId="0" fontId="0" fillId="14" borderId="9" xfId="0" applyFill="1" applyBorder="1" applyAlignment="1">
      <alignment vertical="center"/>
    </xf>
    <xf numFmtId="167" fontId="8" fillId="6" borderId="0" xfId="0" applyNumberFormat="1" applyFont="1" applyFill="1" applyBorder="1" applyAlignment="1">
      <alignment horizontal="center" vertical="center"/>
    </xf>
    <xf numFmtId="0" fontId="9" fillId="11" borderId="11" xfId="0" applyFont="1" applyFill="1" applyBorder="1" applyAlignment="1">
      <alignment horizontal="center" vertical="center" shrinkToFit="1"/>
    </xf>
    <xf numFmtId="0" fontId="0" fillId="0" borderId="12" xfId="0" applyBorder="1" applyAlignment="1">
      <alignment vertical="center"/>
    </xf>
    <xf numFmtId="0" fontId="0" fillId="0" borderId="12" xfId="0" applyBorder="1" applyAlignment="1">
      <alignment horizontal="right" vertical="center"/>
    </xf>
    <xf numFmtId="0" fontId="0" fillId="0" borderId="12" xfId="0" applyFill="1" applyBorder="1" applyAlignment="1">
      <alignment vertical="center"/>
    </xf>
    <xf numFmtId="0" fontId="4" fillId="0" borderId="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xf numFmtId="0" fontId="7" fillId="0" borderId="0" xfId="7" applyAlignment="1">
      <alignment vertical="top" wrapText="1"/>
    </xf>
    <xf numFmtId="0" fontId="0" fillId="0" borderId="14" xfId="0" applyFill="1" applyBorder="1" applyAlignment="1">
      <alignment vertical="center"/>
    </xf>
    <xf numFmtId="0" fontId="0" fillId="0" borderId="15" xfId="0" applyFill="1" applyBorder="1" applyAlignment="1">
      <alignment vertical="center"/>
    </xf>
    <xf numFmtId="0" fontId="0" fillId="0" borderId="0" xfId="0" applyFill="1" applyAlignment="1">
      <alignment vertical="center"/>
    </xf>
    <xf numFmtId="0" fontId="0" fillId="0" borderId="0" xfId="0" applyFill="1"/>
    <xf numFmtId="0" fontId="0" fillId="9" borderId="2" xfId="12" applyFont="1" applyFill="1" applyAlignment="1">
      <alignment horizontal="left" vertical="center" wrapText="1" indent="2"/>
    </xf>
    <xf numFmtId="0" fontId="0" fillId="0" borderId="18" xfId="0" applyBorder="1" applyAlignment="1">
      <alignment vertical="center"/>
    </xf>
    <xf numFmtId="0" fontId="0" fillId="2" borderId="2" xfId="11" applyFont="1" applyFill="1">
      <alignment horizontal="center" vertical="center"/>
    </xf>
    <xf numFmtId="0" fontId="0" fillId="2" borderId="2" xfId="12" applyFont="1" applyFill="1" applyAlignment="1">
      <alignment horizontal="left" vertical="center" wrapText="1" indent="2"/>
    </xf>
    <xf numFmtId="0" fontId="0" fillId="3" borderId="2" xfId="11" applyFont="1" applyFill="1">
      <alignment horizontal="center" vertical="center"/>
    </xf>
    <xf numFmtId="0" fontId="0" fillId="10" borderId="2" xfId="11" applyFont="1" applyFill="1">
      <alignment horizontal="center" vertical="center"/>
    </xf>
    <xf numFmtId="0" fontId="0" fillId="10" borderId="2" xfId="12" applyFont="1" applyFill="1" applyAlignment="1">
      <alignment horizontal="left" vertical="center" wrapText="1" indent="2"/>
    </xf>
    <xf numFmtId="0" fontId="0" fillId="9" borderId="2" xfId="11" applyFont="1" applyFill="1">
      <alignment horizontal="center" vertical="center"/>
    </xf>
    <xf numFmtId="0" fontId="6" fillId="15" borderId="2" xfId="11" applyFill="1">
      <alignment horizontal="center" vertical="center"/>
    </xf>
    <xf numFmtId="9" fontId="4" fillId="15" borderId="2" xfId="2" applyFont="1" applyFill="1" applyBorder="1" applyAlignment="1">
      <alignment horizontal="center" vertical="center"/>
    </xf>
    <xf numFmtId="16" fontId="0" fillId="15" borderId="2" xfId="0" applyNumberFormat="1" applyFill="1" applyBorder="1" applyAlignment="1">
      <alignment horizontal="center" vertical="center"/>
    </xf>
    <xf numFmtId="16" fontId="4" fillId="15" borderId="2" xfId="0" applyNumberFormat="1" applyFont="1" applyFill="1" applyBorder="1" applyAlignment="1">
      <alignment horizontal="center" vertical="center"/>
    </xf>
    <xf numFmtId="0" fontId="6" fillId="16" borderId="17" xfId="12" applyFill="1" applyBorder="1" applyAlignment="1">
      <alignment horizontal="left" vertical="center" wrapText="1" indent="2"/>
    </xf>
    <xf numFmtId="0" fontId="0" fillId="16" borderId="2" xfId="11" applyFont="1" applyFill="1">
      <alignment horizontal="center" vertical="center"/>
    </xf>
    <xf numFmtId="9" fontId="4" fillId="16" borderId="2" xfId="2" applyFont="1" applyFill="1" applyBorder="1" applyAlignment="1">
      <alignment horizontal="center" vertical="center"/>
    </xf>
    <xf numFmtId="16" fontId="0" fillId="16" borderId="2" xfId="10" applyNumberFormat="1" applyFont="1" applyFill="1">
      <alignment horizontal="center" vertical="center"/>
    </xf>
    <xf numFmtId="16" fontId="6" fillId="16" borderId="2" xfId="10" applyNumberFormat="1" applyFill="1">
      <alignment horizontal="center" vertical="center"/>
    </xf>
    <xf numFmtId="0" fontId="6" fillId="16" borderId="2" xfId="12" applyFill="1" applyAlignment="1">
      <alignment horizontal="left" vertical="center" wrapText="1" indent="2"/>
    </xf>
    <xf numFmtId="0" fontId="0" fillId="0" borderId="19" xfId="0" applyBorder="1" applyAlignment="1">
      <alignment vertical="center"/>
    </xf>
    <xf numFmtId="0" fontId="0" fillId="17" borderId="14" xfId="0" applyFill="1" applyBorder="1" applyAlignment="1">
      <alignment vertical="center"/>
    </xf>
    <xf numFmtId="0" fontId="0" fillId="17" borderId="9" xfId="0" applyFill="1" applyBorder="1" applyAlignment="1">
      <alignment vertical="center"/>
    </xf>
    <xf numFmtId="0" fontId="0" fillId="0" borderId="18" xfId="0" applyFill="1" applyBorder="1" applyAlignment="1">
      <alignment vertical="center"/>
    </xf>
    <xf numFmtId="0" fontId="0" fillId="0" borderId="20" xfId="0" applyBorder="1" applyAlignment="1">
      <alignment vertical="center"/>
    </xf>
    <xf numFmtId="0" fontId="14" fillId="7" borderId="2" xfId="0" applyFont="1" applyFill="1" applyBorder="1" applyAlignment="1">
      <alignment horizontal="left" vertical="center" indent="1"/>
    </xf>
    <xf numFmtId="0" fontId="14" fillId="8" borderId="2" xfId="0" applyFont="1" applyFill="1" applyBorder="1" applyAlignment="1">
      <alignment horizontal="left" vertical="center" indent="1"/>
    </xf>
    <xf numFmtId="0" fontId="14" fillId="4" borderId="2" xfId="0" applyFont="1" applyFill="1" applyBorder="1" applyAlignment="1">
      <alignment horizontal="left" vertical="center" indent="1"/>
    </xf>
    <xf numFmtId="0" fontId="14" fillId="5" borderId="2" xfId="0" applyFont="1" applyFill="1" applyBorder="1" applyAlignment="1">
      <alignment horizontal="left" vertical="center" indent="1"/>
    </xf>
    <xf numFmtId="0" fontId="15" fillId="12" borderId="1" xfId="0" applyFont="1" applyFill="1" applyBorder="1" applyAlignment="1">
      <alignment horizontal="center" vertical="center" wrapText="1"/>
    </xf>
    <xf numFmtId="0" fontId="0" fillId="16" borderId="16" xfId="12" applyFont="1" applyFill="1" applyBorder="1" applyAlignment="1">
      <alignment horizontal="left" vertical="center" wrapText="1" indent="2"/>
    </xf>
    <xf numFmtId="0" fontId="14" fillId="15" borderId="0" xfId="0" applyFont="1" applyFill="1" applyBorder="1" applyAlignment="1">
      <alignment horizontal="left" vertical="center" indent="1"/>
    </xf>
    <xf numFmtId="0" fontId="13" fillId="17" borderId="0" xfId="3" applyFill="1"/>
    <xf numFmtId="0" fontId="0" fillId="3" borderId="2" xfId="12" applyFont="1" applyFill="1" applyAlignment="1">
      <alignment horizontal="left" vertical="center" wrapText="1" indent="2"/>
    </xf>
    <xf numFmtId="0" fontId="6" fillId="0" borderId="0" xfId="3" applyFont="1" applyAlignment="1">
      <alignment wrapText="1"/>
    </xf>
    <xf numFmtId="0" fontId="0" fillId="0" borderId="15" xfId="0" applyBorder="1" applyAlignment="1">
      <alignment horizontal="right" vertical="center"/>
    </xf>
    <xf numFmtId="0" fontId="6" fillId="0" borderId="0" xfId="8">
      <alignment horizontal="right" indent="1"/>
    </xf>
    <xf numFmtId="0" fontId="6" fillId="0" borderId="7" xfId="8" applyBorder="1">
      <alignment horizontal="right" indent="1"/>
    </xf>
    <xf numFmtId="0" fontId="0" fillId="0" borderId="10" xfId="0" applyBorder="1"/>
    <xf numFmtId="16" fontId="0" fillId="6" borderId="4" xfId="0" applyNumberFormat="1" applyFill="1" applyBorder="1" applyAlignment="1">
      <alignment horizontal="left" vertical="center" wrapText="1" indent="1"/>
    </xf>
    <xf numFmtId="16" fontId="0" fillId="6" borderId="1" xfId="0" applyNumberFormat="1" applyFill="1" applyBorder="1" applyAlignment="1">
      <alignment horizontal="left" vertical="center" wrapText="1" indent="1"/>
    </xf>
    <xf numFmtId="16" fontId="0" fillId="6" borderId="5" xfId="0" applyNumberFormat="1" applyFill="1" applyBorder="1" applyAlignment="1">
      <alignment horizontal="left" vertical="center" wrapText="1" indent="1"/>
    </xf>
    <xf numFmtId="168" fontId="6" fillId="0" borderId="3" xfId="9" applyNumberFormat="1">
      <alignment horizontal="center" vertical="center"/>
    </xf>
    <xf numFmtId="0" fontId="16" fillId="18" borderId="0" xfId="0" applyFont="1" applyFill="1"/>
    <xf numFmtId="0" fontId="17" fillId="0" borderId="0" xfId="0" applyFont="1"/>
    <xf numFmtId="0" fontId="18" fillId="0" borderId="0" xfId="0" applyFont="1" applyAlignment="1">
      <alignment horizontal="justify" vertical="center"/>
    </xf>
    <xf numFmtId="0" fontId="17" fillId="18" borderId="0" xfId="0" applyFont="1" applyFill="1"/>
    <xf numFmtId="0" fontId="16" fillId="0" borderId="0" xfId="0" applyFont="1" applyAlignment="1">
      <alignment wrapText="1"/>
    </xf>
    <xf numFmtId="0" fontId="17" fillId="17" borderId="0" xfId="0" applyFont="1" applyFill="1" applyAlignment="1">
      <alignment wrapText="1"/>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93">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92"/>
      <tableStyleElement type="headerRow" dxfId="191"/>
      <tableStyleElement type="totalRow" dxfId="190"/>
      <tableStyleElement type="firstColumn" dxfId="189"/>
      <tableStyleElement type="lastColumn" dxfId="188"/>
      <tableStyleElement type="firstRowStripe" dxfId="187"/>
      <tableStyleElement type="secondRowStripe" dxfId="186"/>
      <tableStyleElement type="firstColumnStripe" dxfId="185"/>
      <tableStyleElement type="secondColumnStripe" dxfId="1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483A2-65B8-4684-A77C-5742E3E02EB8}">
  <dimension ref="A1:A28"/>
  <sheetViews>
    <sheetView workbookViewId="0">
      <selection activeCell="A10" sqref="A10"/>
    </sheetView>
  </sheetViews>
  <sheetFormatPr defaultRowHeight="15"/>
  <cols>
    <col min="1" max="1" width="86.140625" customWidth="1"/>
    <col min="9" max="9" width="19.140625" customWidth="1"/>
  </cols>
  <sheetData>
    <row r="1" spans="1:1" ht="18">
      <c r="A1" s="111" t="s">
        <v>65</v>
      </c>
    </row>
    <row r="2" spans="1:1" ht="36">
      <c r="A2" s="115" t="s">
        <v>31</v>
      </c>
    </row>
    <row r="3" spans="1:1">
      <c r="A3" s="112"/>
    </row>
    <row r="4" spans="1:1" ht="75">
      <c r="A4" s="113" t="s">
        <v>66</v>
      </c>
    </row>
    <row r="5" spans="1:1" ht="135">
      <c r="A5" s="113" t="s">
        <v>67</v>
      </c>
    </row>
    <row r="6" spans="1:1" ht="45">
      <c r="A6" s="113" t="s">
        <v>68</v>
      </c>
    </row>
    <row r="7" spans="1:1">
      <c r="A7" s="112"/>
    </row>
    <row r="8" spans="1:1">
      <c r="A8" s="112"/>
    </row>
    <row r="9" spans="1:1">
      <c r="A9" s="114" t="s">
        <v>69</v>
      </c>
    </row>
    <row r="10" spans="1:1" ht="43.5">
      <c r="A10" s="116" t="s">
        <v>70</v>
      </c>
    </row>
    <row r="11" spans="1:1">
      <c r="A11" s="112" t="s">
        <v>54</v>
      </c>
    </row>
    <row r="12" spans="1:1">
      <c r="A12" s="112" t="s">
        <v>59</v>
      </c>
    </row>
    <row r="13" spans="1:1">
      <c r="A13" s="112" t="s">
        <v>60</v>
      </c>
    </row>
    <row r="14" spans="1:1">
      <c r="A14" s="112" t="s">
        <v>61</v>
      </c>
    </row>
    <row r="15" spans="1:1">
      <c r="A15" s="112" t="s">
        <v>51</v>
      </c>
    </row>
    <row r="16" spans="1:1">
      <c r="A16" s="112" t="s">
        <v>52</v>
      </c>
    </row>
    <row r="17" spans="1:1">
      <c r="A17" s="112" t="s">
        <v>53</v>
      </c>
    </row>
    <row r="18" spans="1:1">
      <c r="A18" s="112" t="s">
        <v>62</v>
      </c>
    </row>
    <row r="19" spans="1:1">
      <c r="A19" s="112" t="s">
        <v>63</v>
      </c>
    </row>
    <row r="20" spans="1:1">
      <c r="A20" s="112"/>
    </row>
    <row r="21" spans="1:1">
      <c r="A21" s="112"/>
    </row>
    <row r="22" spans="1:1">
      <c r="A22" s="112"/>
    </row>
    <row r="23" spans="1:1">
      <c r="A23" s="112"/>
    </row>
    <row r="24" spans="1:1">
      <c r="A24" s="112"/>
    </row>
    <row r="25" spans="1:1">
      <c r="A25" s="112"/>
    </row>
    <row r="26" spans="1:1">
      <c r="A26" s="112"/>
    </row>
    <row r="27" spans="1:1">
      <c r="A27" s="112"/>
    </row>
    <row r="28" spans="1:1">
      <c r="A28" s="112"/>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R52"/>
  <sheetViews>
    <sheetView showGridLines="0" tabSelected="1" showRuler="0" topLeftCell="A5" zoomScale="80" zoomScaleNormal="80" zoomScalePageLayoutView="70" workbookViewId="0">
      <pane xSplit="6" topLeftCell="J1" activePane="topRight" state="frozen"/>
      <selection pane="topRight" activeCell="B44" sqref="B44"/>
    </sheetView>
  </sheetViews>
  <sheetFormatPr defaultColWidth="8.85546875" defaultRowHeight="30" customHeight="1"/>
  <cols>
    <col min="1" max="1" width="10.85546875" style="28" customWidth="1"/>
    <col min="2" max="2" width="44.42578125" customWidth="1"/>
    <col min="3" max="3" width="20.28515625" customWidth="1"/>
    <col min="4" max="4" width="14" customWidth="1"/>
    <col min="5" max="5" width="10.42578125" style="5" customWidth="1"/>
    <col min="6" max="6" width="10.42578125" customWidth="1"/>
    <col min="7" max="7" width="2.7109375" customWidth="1"/>
    <col min="8" max="8" width="6.140625" hidden="1" customWidth="1"/>
    <col min="9" max="9" width="2.85546875" bestFit="1" customWidth="1"/>
    <col min="10" max="10" width="2.28515625" bestFit="1" customWidth="1"/>
    <col min="11" max="11" width="2.7109375" bestFit="1" customWidth="1"/>
    <col min="12" max="15" width="2.28515625" bestFit="1" customWidth="1"/>
    <col min="16" max="16" width="2.85546875" bestFit="1" customWidth="1"/>
    <col min="17" max="17" width="2.28515625" bestFit="1" customWidth="1"/>
    <col min="18" max="18" width="3" bestFit="1" customWidth="1"/>
    <col min="19" max="19" width="2.7109375" bestFit="1" customWidth="1"/>
    <col min="20" max="27" width="3" bestFit="1" customWidth="1"/>
    <col min="28" max="28" width="3.42578125" bestFit="1" customWidth="1"/>
    <col min="29" max="29" width="3" bestFit="1" customWidth="1"/>
    <col min="30" max="38" width="3.42578125" bestFit="1" customWidth="1"/>
    <col min="39" max="39" width="2.7109375" bestFit="1" customWidth="1"/>
    <col min="40" max="43" width="2.28515625" bestFit="1" customWidth="1"/>
    <col min="44" max="44" width="2.85546875" bestFit="1" customWidth="1"/>
    <col min="45" max="45" width="2.28515625" bestFit="1" customWidth="1"/>
    <col min="46" max="46" width="2.7109375" bestFit="1" customWidth="1"/>
    <col min="47" max="47" width="2.28515625" bestFit="1" customWidth="1"/>
    <col min="48" max="48" width="3" bestFit="1" customWidth="1"/>
    <col min="49" max="49" width="2.7109375" bestFit="1" customWidth="1"/>
    <col min="50" max="57" width="3" bestFit="1" customWidth="1"/>
    <col min="58" max="58" width="3.42578125" bestFit="1" customWidth="1"/>
    <col min="59" max="59" width="3" bestFit="1" customWidth="1"/>
    <col min="60" max="68" width="3.42578125" bestFit="1" customWidth="1"/>
    <col min="69" max="69" width="3" bestFit="1" customWidth="1"/>
    <col min="70" max="71" width="2.28515625" bestFit="1" customWidth="1"/>
    <col min="72" max="72" width="2.85546875" bestFit="1" customWidth="1"/>
    <col min="73" max="73" width="2.28515625" bestFit="1" customWidth="1"/>
    <col min="74" max="74" width="2.7109375" bestFit="1" customWidth="1"/>
    <col min="75" max="78" width="2.28515625" bestFit="1" customWidth="1"/>
    <col min="79" max="79" width="3" bestFit="1" customWidth="1"/>
    <col min="80" max="80" width="2.7109375" bestFit="1" customWidth="1"/>
    <col min="81" max="88" width="3" bestFit="1" customWidth="1"/>
    <col min="89" max="89" width="3.42578125" bestFit="1" customWidth="1"/>
    <col min="90" max="90" width="3" bestFit="1" customWidth="1"/>
    <col min="91" max="99" width="3.42578125" bestFit="1" customWidth="1"/>
    <col min="100" max="100" width="3" bestFit="1" customWidth="1"/>
    <col min="101" max="101" width="2.28515625" bestFit="1" customWidth="1"/>
    <col min="102" max="102" width="2.7109375" bestFit="1" customWidth="1"/>
    <col min="103" max="106" width="2.28515625" bestFit="1" customWidth="1"/>
    <col min="107" max="107" width="2.85546875" bestFit="1" customWidth="1"/>
    <col min="108" max="108" width="2.28515625" bestFit="1" customWidth="1"/>
    <col min="109" max="109" width="2.7109375" bestFit="1" customWidth="1"/>
    <col min="110" max="110" width="3" bestFit="1" customWidth="1"/>
    <col min="111" max="111" width="2.7109375" bestFit="1" customWidth="1"/>
    <col min="112" max="119" width="3" bestFit="1" customWidth="1"/>
    <col min="120" max="120" width="3.42578125" bestFit="1" customWidth="1"/>
    <col min="121" max="121" width="3" bestFit="1" customWidth="1"/>
    <col min="122" max="130" width="3.42578125" bestFit="1" customWidth="1"/>
    <col min="131" max="134" width="2.28515625" bestFit="1" customWidth="1"/>
    <col min="135" max="135" width="2.85546875" bestFit="1" customWidth="1"/>
    <col min="136" max="136" width="2.28515625" bestFit="1" customWidth="1"/>
    <col min="137" max="137" width="2.7109375" bestFit="1" customWidth="1"/>
    <col min="138" max="139" width="2.28515625" bestFit="1" customWidth="1"/>
    <col min="140" max="140" width="3" bestFit="1" customWidth="1"/>
    <col min="141" max="141" width="2.7109375" bestFit="1" customWidth="1"/>
    <col min="142" max="149" width="3" bestFit="1" customWidth="1"/>
    <col min="150" max="150" width="3.42578125" bestFit="1" customWidth="1"/>
    <col min="151" max="151" width="3" bestFit="1" customWidth="1"/>
    <col min="152" max="160" width="3.42578125" bestFit="1" customWidth="1"/>
    <col min="161" max="161" width="3" bestFit="1" customWidth="1"/>
    <col min="162" max="162" width="2.28515625" bestFit="1" customWidth="1"/>
    <col min="163" max="163" width="2.85546875" bestFit="1" customWidth="1"/>
    <col min="164" max="164" width="2.28515625" bestFit="1" customWidth="1"/>
    <col min="165" max="165" width="2.7109375" bestFit="1" customWidth="1"/>
    <col min="166" max="169" width="2.28515625" bestFit="1" customWidth="1"/>
    <col min="170" max="170" width="2.85546875" bestFit="1" customWidth="1"/>
    <col min="171" max="171" width="3" bestFit="1" customWidth="1"/>
    <col min="172" max="172" width="2.7109375" bestFit="1" customWidth="1"/>
    <col min="173" max="180" width="3" bestFit="1" customWidth="1"/>
    <col min="181" max="181" width="3.42578125" bestFit="1" customWidth="1"/>
    <col min="182" max="182" width="3" bestFit="1" customWidth="1"/>
    <col min="183" max="191" width="3.42578125" bestFit="1" customWidth="1"/>
    <col min="192" max="192" width="2.28515625" bestFit="1" customWidth="1"/>
    <col min="193" max="193" width="2.7109375" bestFit="1" customWidth="1"/>
    <col min="194" max="197" width="2.28515625" bestFit="1" customWidth="1"/>
    <col min="198" max="198" width="2.85546875" bestFit="1" customWidth="1"/>
    <col min="199" max="199" width="2.28515625" bestFit="1" customWidth="1"/>
    <col min="200" max="200" width="2.7109375" bestFit="1" customWidth="1"/>
    <col min="201" max="201" width="3" bestFit="1" customWidth="1"/>
    <col min="202" max="202" width="2.7109375" bestFit="1" customWidth="1"/>
    <col min="203" max="210" width="3" bestFit="1" customWidth="1"/>
    <col min="211" max="211" width="3.42578125" bestFit="1" customWidth="1"/>
    <col min="212" max="212" width="3" bestFit="1" customWidth="1"/>
    <col min="213" max="221" width="3.42578125" bestFit="1" customWidth="1"/>
    <col min="222" max="222" width="3" bestFit="1" customWidth="1"/>
    <col min="223" max="225" width="2.28515625" bestFit="1" customWidth="1"/>
    <col min="226" max="226" width="2.85546875" bestFit="1" customWidth="1"/>
    <col min="227" max="227" width="2.28515625" bestFit="1" customWidth="1"/>
    <col min="228" max="228" width="2.7109375" bestFit="1" customWidth="1"/>
    <col min="229" max="231" width="2.28515625" bestFit="1" customWidth="1"/>
    <col min="232" max="232" width="3" bestFit="1" customWidth="1"/>
    <col min="233" max="233" width="2.85546875" bestFit="1" customWidth="1"/>
    <col min="234" max="241" width="3" bestFit="1" customWidth="1"/>
    <col min="242" max="242" width="3.42578125" bestFit="1" customWidth="1"/>
    <col min="243" max="243" width="3" bestFit="1" customWidth="1"/>
  </cols>
  <sheetData>
    <row r="1" spans="1:243" ht="30" customHeight="1">
      <c r="A1" s="102"/>
      <c r="B1" s="32" t="s">
        <v>15</v>
      </c>
      <c r="C1" s="1"/>
      <c r="D1" s="2"/>
      <c r="E1" s="4"/>
      <c r="F1" s="27"/>
      <c r="H1" s="2"/>
      <c r="I1" s="13"/>
      <c r="BM1" s="13"/>
      <c r="FG1" s="13"/>
      <c r="GP1" s="13"/>
    </row>
    <row r="2" spans="1:243" ht="30" customHeight="1">
      <c r="A2" s="28" t="s">
        <v>8</v>
      </c>
      <c r="B2" s="33" t="s">
        <v>64</v>
      </c>
      <c r="I2" s="30"/>
      <c r="BM2" s="30"/>
      <c r="FG2" s="30"/>
      <c r="GP2" s="30"/>
    </row>
    <row r="3" spans="1:243" ht="39" customHeight="1">
      <c r="A3" s="28" t="s">
        <v>32</v>
      </c>
      <c r="B3" s="65" t="s">
        <v>14</v>
      </c>
      <c r="C3" s="104" t="s">
        <v>0</v>
      </c>
      <c r="D3" s="105"/>
      <c r="E3" s="110">
        <v>44076</v>
      </c>
      <c r="F3" s="110"/>
    </row>
    <row r="4" spans="1:243" ht="30" customHeight="1">
      <c r="A4" s="29" t="s">
        <v>10</v>
      </c>
      <c r="B4" s="64"/>
      <c r="C4" s="104" t="s">
        <v>6</v>
      </c>
      <c r="D4" s="105"/>
      <c r="E4" s="6">
        <v>1</v>
      </c>
      <c r="I4" s="107">
        <f>I5</f>
        <v>44074</v>
      </c>
      <c r="J4" s="108"/>
      <c r="K4" s="108"/>
      <c r="L4" s="108"/>
      <c r="M4" s="108"/>
      <c r="N4" s="108"/>
      <c r="O4" s="109"/>
      <c r="P4" s="107">
        <f>P5</f>
        <v>44081</v>
      </c>
      <c r="Q4" s="108"/>
      <c r="R4" s="108"/>
      <c r="S4" s="108"/>
      <c r="T4" s="108"/>
      <c r="U4" s="108"/>
      <c r="V4" s="109"/>
      <c r="W4" s="107">
        <f>W5</f>
        <v>44088</v>
      </c>
      <c r="X4" s="108"/>
      <c r="Y4" s="108"/>
      <c r="Z4" s="108"/>
      <c r="AA4" s="108"/>
      <c r="AB4" s="108"/>
      <c r="AC4" s="109"/>
      <c r="AD4" s="107">
        <f>AD5</f>
        <v>44095</v>
      </c>
      <c r="AE4" s="108"/>
      <c r="AF4" s="108"/>
      <c r="AG4" s="108"/>
      <c r="AH4" s="108"/>
      <c r="AI4" s="108"/>
      <c r="AJ4" s="109"/>
      <c r="AK4" s="107">
        <f>AK5</f>
        <v>44102</v>
      </c>
      <c r="AL4" s="108"/>
      <c r="AM4" s="108"/>
      <c r="AN4" s="108"/>
      <c r="AO4" s="108"/>
      <c r="AP4" s="108"/>
      <c r="AQ4" s="109"/>
      <c r="AR4" s="107">
        <f>AR5</f>
        <v>44109</v>
      </c>
      <c r="AS4" s="108"/>
      <c r="AT4" s="108"/>
      <c r="AU4" s="108"/>
      <c r="AV4" s="108"/>
      <c r="AW4" s="108"/>
      <c r="AX4" s="109"/>
      <c r="AY4" s="107">
        <f>AY5</f>
        <v>44116</v>
      </c>
      <c r="AZ4" s="108"/>
      <c r="BA4" s="108"/>
      <c r="BB4" s="108"/>
      <c r="BC4" s="108"/>
      <c r="BD4" s="108"/>
      <c r="BE4" s="109"/>
      <c r="BF4" s="107">
        <f>BF5</f>
        <v>44123</v>
      </c>
      <c r="BG4" s="108"/>
      <c r="BH4" s="108"/>
      <c r="BI4" s="108"/>
      <c r="BJ4" s="108"/>
      <c r="BK4" s="108"/>
      <c r="BL4" s="109"/>
      <c r="BM4" s="107">
        <f>BM5</f>
        <v>44130</v>
      </c>
      <c r="BN4" s="108"/>
      <c r="BO4" s="108"/>
      <c r="BP4" s="108"/>
      <c r="BQ4" s="108"/>
      <c r="BR4" s="108"/>
      <c r="BS4" s="109"/>
      <c r="BT4" s="107">
        <f>BT5</f>
        <v>44137</v>
      </c>
      <c r="BU4" s="108"/>
      <c r="BV4" s="108"/>
      <c r="BW4" s="108"/>
      <c r="BX4" s="108"/>
      <c r="BY4" s="108"/>
      <c r="BZ4" s="109"/>
      <c r="CA4" s="107">
        <f>CA5</f>
        <v>44144</v>
      </c>
      <c r="CB4" s="108"/>
      <c r="CC4" s="108"/>
      <c r="CD4" s="108"/>
      <c r="CE4" s="108"/>
      <c r="CF4" s="108"/>
      <c r="CG4" s="109"/>
      <c r="CH4" s="107">
        <f>CH5</f>
        <v>44151</v>
      </c>
      <c r="CI4" s="108"/>
      <c r="CJ4" s="108"/>
      <c r="CK4" s="108"/>
      <c r="CL4" s="108"/>
      <c r="CM4" s="108"/>
      <c r="CN4" s="109"/>
      <c r="CO4" s="107">
        <f>CO5</f>
        <v>44158</v>
      </c>
      <c r="CP4" s="108"/>
      <c r="CQ4" s="108"/>
      <c r="CR4" s="108"/>
      <c r="CS4" s="108"/>
      <c r="CT4" s="108"/>
      <c r="CU4" s="109"/>
      <c r="CV4" s="107">
        <f>CV5</f>
        <v>44165</v>
      </c>
      <c r="CW4" s="108"/>
      <c r="CX4" s="108"/>
      <c r="CY4" s="108"/>
      <c r="CZ4" s="108"/>
      <c r="DA4" s="108"/>
      <c r="DB4" s="109"/>
      <c r="DC4" s="107">
        <f>DC5</f>
        <v>44172</v>
      </c>
      <c r="DD4" s="108"/>
      <c r="DE4" s="108"/>
      <c r="DF4" s="108"/>
      <c r="DG4" s="108"/>
      <c r="DH4" s="108"/>
      <c r="DI4" s="109"/>
      <c r="DJ4" s="107">
        <f>DJ5</f>
        <v>44179</v>
      </c>
      <c r="DK4" s="108"/>
      <c r="DL4" s="108"/>
      <c r="DM4" s="108"/>
      <c r="DN4" s="108"/>
      <c r="DO4" s="108"/>
      <c r="DP4" s="109"/>
      <c r="DQ4" s="107">
        <f>DQ5</f>
        <v>44186</v>
      </c>
      <c r="DR4" s="108"/>
      <c r="DS4" s="108"/>
      <c r="DT4" s="108"/>
      <c r="DU4" s="108"/>
      <c r="DV4" s="108"/>
      <c r="DW4" s="109"/>
      <c r="DX4" s="107">
        <f>DX5</f>
        <v>44193</v>
      </c>
      <c r="DY4" s="108"/>
      <c r="DZ4" s="108"/>
      <c r="EA4" s="108"/>
      <c r="EB4" s="108"/>
      <c r="EC4" s="108"/>
      <c r="ED4" s="109"/>
      <c r="EE4" s="107">
        <f>EE5</f>
        <v>44200</v>
      </c>
      <c r="EF4" s="108"/>
      <c r="EG4" s="108"/>
      <c r="EH4" s="108"/>
      <c r="EI4" s="108"/>
      <c r="EJ4" s="108"/>
      <c r="EK4" s="109"/>
      <c r="EL4" s="107">
        <f>EL5</f>
        <v>44207</v>
      </c>
      <c r="EM4" s="108"/>
      <c r="EN4" s="108"/>
      <c r="EO4" s="108"/>
      <c r="EP4" s="108"/>
      <c r="EQ4" s="108"/>
      <c r="ER4" s="109"/>
      <c r="ES4" s="107">
        <f>ES5</f>
        <v>44214</v>
      </c>
      <c r="ET4" s="108"/>
      <c r="EU4" s="108"/>
      <c r="EV4" s="108"/>
      <c r="EW4" s="108"/>
      <c r="EX4" s="108"/>
      <c r="EY4" s="109"/>
      <c r="EZ4" s="107">
        <f>EZ5</f>
        <v>44221</v>
      </c>
      <c r="FA4" s="108"/>
      <c r="FB4" s="108"/>
      <c r="FC4" s="108"/>
      <c r="FD4" s="108"/>
      <c r="FE4" s="108"/>
      <c r="FF4" s="109"/>
      <c r="FG4" s="107">
        <f>FG5</f>
        <v>44228</v>
      </c>
      <c r="FH4" s="108"/>
      <c r="FI4" s="108"/>
      <c r="FJ4" s="108"/>
      <c r="FK4" s="108"/>
      <c r="FL4" s="108"/>
      <c r="FM4" s="109"/>
      <c r="FN4" s="107">
        <f>FN5</f>
        <v>44235</v>
      </c>
      <c r="FO4" s="108"/>
      <c r="FP4" s="108"/>
      <c r="FQ4" s="108"/>
      <c r="FR4" s="108"/>
      <c r="FS4" s="108"/>
      <c r="FT4" s="109"/>
      <c r="FU4" s="107">
        <f>FU5</f>
        <v>44242</v>
      </c>
      <c r="FV4" s="108"/>
      <c r="FW4" s="108"/>
      <c r="FX4" s="108"/>
      <c r="FY4" s="108"/>
      <c r="FZ4" s="108"/>
      <c r="GA4" s="109"/>
      <c r="GB4" s="107">
        <f>GB5</f>
        <v>44249</v>
      </c>
      <c r="GC4" s="108"/>
      <c r="GD4" s="108"/>
      <c r="GE4" s="108"/>
      <c r="GF4" s="108"/>
      <c r="GG4" s="108"/>
      <c r="GH4" s="109"/>
      <c r="GI4" s="107">
        <f>GI5</f>
        <v>44256</v>
      </c>
      <c r="GJ4" s="108"/>
      <c r="GK4" s="108"/>
      <c r="GL4" s="108"/>
      <c r="GM4" s="108"/>
      <c r="GN4" s="108"/>
      <c r="GO4" s="109"/>
      <c r="GP4" s="107">
        <f>GP5</f>
        <v>44263</v>
      </c>
      <c r="GQ4" s="108"/>
      <c r="GR4" s="108"/>
      <c r="GS4" s="108"/>
      <c r="GT4" s="108"/>
      <c r="GU4" s="108"/>
      <c r="GV4" s="109"/>
      <c r="GW4" s="107">
        <f>GW5</f>
        <v>44270</v>
      </c>
      <c r="GX4" s="108"/>
      <c r="GY4" s="108"/>
      <c r="GZ4" s="108"/>
      <c r="HA4" s="108"/>
      <c r="HB4" s="108"/>
      <c r="HC4" s="109"/>
      <c r="HD4" s="107">
        <f>HD5</f>
        <v>44277</v>
      </c>
      <c r="HE4" s="108"/>
      <c r="HF4" s="108"/>
      <c r="HG4" s="108"/>
      <c r="HH4" s="108"/>
      <c r="HI4" s="108"/>
      <c r="HJ4" s="109"/>
      <c r="HK4" s="107">
        <f>HK5</f>
        <v>44284</v>
      </c>
      <c r="HL4" s="108"/>
      <c r="HM4" s="108"/>
      <c r="HN4" s="108"/>
      <c r="HO4" s="108"/>
      <c r="HP4" s="108"/>
      <c r="HQ4" s="109"/>
      <c r="HR4" s="107">
        <f>HR5</f>
        <v>44291</v>
      </c>
      <c r="HS4" s="108"/>
      <c r="HT4" s="108"/>
      <c r="HU4" s="108"/>
      <c r="HV4" s="108"/>
      <c r="HW4" s="108"/>
      <c r="HX4" s="109"/>
      <c r="HY4" s="107">
        <f>HY5</f>
        <v>44298</v>
      </c>
      <c r="HZ4" s="108"/>
      <c r="IA4" s="108"/>
      <c r="IB4" s="108"/>
      <c r="IC4" s="108"/>
      <c r="ID4" s="108"/>
      <c r="IE4" s="109"/>
      <c r="IF4" s="107">
        <f>IF5</f>
        <v>44305</v>
      </c>
      <c r="IG4" s="108"/>
      <c r="IH4" s="108"/>
      <c r="II4" s="108"/>
    </row>
    <row r="5" spans="1:243" ht="15" customHeight="1">
      <c r="A5" s="29" t="s">
        <v>11</v>
      </c>
      <c r="B5" s="106"/>
      <c r="C5" s="106"/>
      <c r="D5" s="106"/>
      <c r="E5" s="106"/>
      <c r="F5" s="106"/>
      <c r="G5" s="106"/>
      <c r="I5" s="10">
        <f>Project_Start-WEEKDAY(Project_Start,1)+2+7*(Display_Week-1)</f>
        <v>44074</v>
      </c>
      <c r="J5" s="9">
        <f>I5+1</f>
        <v>44075</v>
      </c>
      <c r="K5" s="9">
        <f t="shared" ref="K5:AX5" si="0">J5+1</f>
        <v>44076</v>
      </c>
      <c r="L5" s="9">
        <f t="shared" si="0"/>
        <v>44077</v>
      </c>
      <c r="M5" s="9">
        <f t="shared" si="0"/>
        <v>44078</v>
      </c>
      <c r="N5" s="9">
        <f t="shared" si="0"/>
        <v>44079</v>
      </c>
      <c r="O5" s="11">
        <f t="shared" si="0"/>
        <v>44080</v>
      </c>
      <c r="P5" s="10">
        <f>O5+1</f>
        <v>44081</v>
      </c>
      <c r="Q5" s="9">
        <f>P5+1</f>
        <v>44082</v>
      </c>
      <c r="R5" s="9">
        <f t="shared" si="0"/>
        <v>44083</v>
      </c>
      <c r="S5" s="9">
        <f t="shared" si="0"/>
        <v>44084</v>
      </c>
      <c r="T5" s="9">
        <f t="shared" si="0"/>
        <v>44085</v>
      </c>
      <c r="U5" s="9">
        <f t="shared" si="0"/>
        <v>44086</v>
      </c>
      <c r="V5" s="11">
        <f t="shared" si="0"/>
        <v>44087</v>
      </c>
      <c r="W5" s="10">
        <f>V5+1</f>
        <v>44088</v>
      </c>
      <c r="X5" s="9">
        <f>W5+1</f>
        <v>44089</v>
      </c>
      <c r="Y5" s="9">
        <f t="shared" si="0"/>
        <v>44090</v>
      </c>
      <c r="Z5" s="9">
        <f t="shared" si="0"/>
        <v>44091</v>
      </c>
      <c r="AA5" s="9">
        <f t="shared" si="0"/>
        <v>44092</v>
      </c>
      <c r="AB5" s="9">
        <f t="shared" si="0"/>
        <v>44093</v>
      </c>
      <c r="AC5" s="11">
        <f t="shared" si="0"/>
        <v>44094</v>
      </c>
      <c r="AD5" s="10">
        <f>AC5+1</f>
        <v>44095</v>
      </c>
      <c r="AE5" s="9">
        <f>AD5+1</f>
        <v>44096</v>
      </c>
      <c r="AF5" s="9">
        <f t="shared" si="0"/>
        <v>44097</v>
      </c>
      <c r="AG5" s="9">
        <f t="shared" si="0"/>
        <v>44098</v>
      </c>
      <c r="AH5" s="9">
        <f t="shared" si="0"/>
        <v>44099</v>
      </c>
      <c r="AI5" s="9">
        <f t="shared" si="0"/>
        <v>44100</v>
      </c>
      <c r="AJ5" s="11">
        <f t="shared" si="0"/>
        <v>44101</v>
      </c>
      <c r="AK5" s="10">
        <f>AJ5+1</f>
        <v>44102</v>
      </c>
      <c r="AL5" s="9">
        <f>AK5+1</f>
        <v>44103</v>
      </c>
      <c r="AM5" s="9">
        <f t="shared" si="0"/>
        <v>44104</v>
      </c>
      <c r="AN5" s="9">
        <f t="shared" si="0"/>
        <v>44105</v>
      </c>
      <c r="AO5" s="9">
        <f t="shared" si="0"/>
        <v>44106</v>
      </c>
      <c r="AP5" s="9">
        <f t="shared" si="0"/>
        <v>44107</v>
      </c>
      <c r="AQ5" s="11">
        <f t="shared" si="0"/>
        <v>44108</v>
      </c>
      <c r="AR5" s="10">
        <f>AQ5+1</f>
        <v>44109</v>
      </c>
      <c r="AS5" s="9">
        <f>AR5+1</f>
        <v>44110</v>
      </c>
      <c r="AT5" s="9">
        <f t="shared" si="0"/>
        <v>44111</v>
      </c>
      <c r="AU5" s="9">
        <f t="shared" si="0"/>
        <v>44112</v>
      </c>
      <c r="AV5" s="9">
        <f t="shared" si="0"/>
        <v>44113</v>
      </c>
      <c r="AW5" s="9">
        <f t="shared" si="0"/>
        <v>44114</v>
      </c>
      <c r="AX5" s="11">
        <f t="shared" si="0"/>
        <v>44115</v>
      </c>
      <c r="AY5" s="10">
        <f>AX5+1</f>
        <v>44116</v>
      </c>
      <c r="AZ5" s="9">
        <f>AY5+1</f>
        <v>44117</v>
      </c>
      <c r="BA5" s="9">
        <f t="shared" ref="BA5:BE5" si="1">AZ5+1</f>
        <v>44118</v>
      </c>
      <c r="BB5" s="9">
        <f t="shared" si="1"/>
        <v>44119</v>
      </c>
      <c r="BC5" s="9">
        <f t="shared" si="1"/>
        <v>44120</v>
      </c>
      <c r="BD5" s="9">
        <f t="shared" si="1"/>
        <v>44121</v>
      </c>
      <c r="BE5" s="11">
        <f t="shared" si="1"/>
        <v>44122</v>
      </c>
      <c r="BF5" s="10">
        <f>BE5+1</f>
        <v>44123</v>
      </c>
      <c r="BG5" s="9">
        <f>BF5+1</f>
        <v>44124</v>
      </c>
      <c r="BH5" s="9">
        <f t="shared" ref="BH5:BL5" si="2">BG5+1</f>
        <v>44125</v>
      </c>
      <c r="BI5" s="9">
        <f t="shared" si="2"/>
        <v>44126</v>
      </c>
      <c r="BJ5" s="9">
        <f t="shared" si="2"/>
        <v>44127</v>
      </c>
      <c r="BK5" s="9">
        <f t="shared" si="2"/>
        <v>44128</v>
      </c>
      <c r="BL5" s="11">
        <f t="shared" si="2"/>
        <v>44129</v>
      </c>
      <c r="BM5" s="10">
        <f>BL5+1</f>
        <v>44130</v>
      </c>
      <c r="BN5" s="9">
        <f>BM5+1</f>
        <v>44131</v>
      </c>
      <c r="BO5" s="9">
        <f t="shared" ref="BO5" si="3">BN5+1</f>
        <v>44132</v>
      </c>
      <c r="BP5" s="9">
        <f t="shared" ref="BP5" si="4">BO5+1</f>
        <v>44133</v>
      </c>
      <c r="BQ5" s="9">
        <f t="shared" ref="BQ5" si="5">BP5+1</f>
        <v>44134</v>
      </c>
      <c r="BR5" s="9">
        <f t="shared" ref="BR5" si="6">BQ5+1</f>
        <v>44135</v>
      </c>
      <c r="BS5" s="11">
        <f t="shared" ref="BS5" si="7">BR5+1</f>
        <v>44136</v>
      </c>
      <c r="BT5" s="10">
        <f>BS5+1</f>
        <v>44137</v>
      </c>
      <c r="BU5" s="9">
        <f>BT5+1</f>
        <v>44138</v>
      </c>
      <c r="BV5" s="9">
        <f t="shared" ref="BV5" si="8">BU5+1</f>
        <v>44139</v>
      </c>
      <c r="BW5" s="9">
        <f t="shared" ref="BW5" si="9">BV5+1</f>
        <v>44140</v>
      </c>
      <c r="BX5" s="9">
        <f t="shared" ref="BX5" si="10">BW5+1</f>
        <v>44141</v>
      </c>
      <c r="BY5" s="9">
        <f t="shared" ref="BY5" si="11">BX5+1</f>
        <v>44142</v>
      </c>
      <c r="BZ5" s="11">
        <f t="shared" ref="BZ5" si="12">BY5+1</f>
        <v>44143</v>
      </c>
      <c r="CA5" s="10">
        <f>BZ5+1</f>
        <v>44144</v>
      </c>
      <c r="CB5" s="9">
        <f>CA5+1</f>
        <v>44145</v>
      </c>
      <c r="CC5" s="9">
        <f t="shared" ref="CC5" si="13">CB5+1</f>
        <v>44146</v>
      </c>
      <c r="CD5" s="9">
        <f t="shared" ref="CD5" si="14">CC5+1</f>
        <v>44147</v>
      </c>
      <c r="CE5" s="9">
        <f t="shared" ref="CE5" si="15">CD5+1</f>
        <v>44148</v>
      </c>
      <c r="CF5" s="9">
        <f t="shared" ref="CF5" si="16">CE5+1</f>
        <v>44149</v>
      </c>
      <c r="CG5" s="11">
        <f t="shared" ref="CG5" si="17">CF5+1</f>
        <v>44150</v>
      </c>
      <c r="CH5" s="10">
        <f>CG5+1</f>
        <v>44151</v>
      </c>
      <c r="CI5" s="9">
        <f>CH5+1</f>
        <v>44152</v>
      </c>
      <c r="CJ5" s="9">
        <f t="shared" ref="CJ5" si="18">CI5+1</f>
        <v>44153</v>
      </c>
      <c r="CK5" s="9">
        <f t="shared" ref="CK5" si="19">CJ5+1</f>
        <v>44154</v>
      </c>
      <c r="CL5" s="9">
        <f t="shared" ref="CL5" si="20">CK5+1</f>
        <v>44155</v>
      </c>
      <c r="CM5" s="9">
        <f t="shared" ref="CM5" si="21">CL5+1</f>
        <v>44156</v>
      </c>
      <c r="CN5" s="11">
        <f t="shared" ref="CN5" si="22">CM5+1</f>
        <v>44157</v>
      </c>
      <c r="CO5" s="10">
        <f>CN5+1</f>
        <v>44158</v>
      </c>
      <c r="CP5" s="9">
        <f>CO5+1</f>
        <v>44159</v>
      </c>
      <c r="CQ5" s="9">
        <f t="shared" ref="CQ5" si="23">CP5+1</f>
        <v>44160</v>
      </c>
      <c r="CR5" s="9">
        <f t="shared" ref="CR5" si="24">CQ5+1</f>
        <v>44161</v>
      </c>
      <c r="CS5" s="9">
        <f t="shared" ref="CS5" si="25">CR5+1</f>
        <v>44162</v>
      </c>
      <c r="CT5" s="9">
        <f t="shared" ref="CT5" si="26">CS5+1</f>
        <v>44163</v>
      </c>
      <c r="CU5" s="11">
        <f t="shared" ref="CU5" si="27">CT5+1</f>
        <v>44164</v>
      </c>
      <c r="CV5" s="10">
        <f>CU5+1</f>
        <v>44165</v>
      </c>
      <c r="CW5" s="9">
        <f>CV5+1</f>
        <v>44166</v>
      </c>
      <c r="CX5" s="9">
        <f t="shared" ref="CX5" si="28">CW5+1</f>
        <v>44167</v>
      </c>
      <c r="CY5" s="9">
        <f t="shared" ref="CY5" si="29">CX5+1</f>
        <v>44168</v>
      </c>
      <c r="CZ5" s="9">
        <f t="shared" ref="CZ5" si="30">CY5+1</f>
        <v>44169</v>
      </c>
      <c r="DA5" s="9">
        <f t="shared" ref="DA5" si="31">CZ5+1</f>
        <v>44170</v>
      </c>
      <c r="DB5" s="11">
        <f t="shared" ref="DB5" si="32">DA5+1</f>
        <v>44171</v>
      </c>
      <c r="DC5" s="10">
        <f>DB5+1</f>
        <v>44172</v>
      </c>
      <c r="DD5" s="9">
        <f>DC5+1</f>
        <v>44173</v>
      </c>
      <c r="DE5" s="9">
        <f t="shared" ref="DE5" si="33">DD5+1</f>
        <v>44174</v>
      </c>
      <c r="DF5" s="9">
        <f t="shared" ref="DF5" si="34">DE5+1</f>
        <v>44175</v>
      </c>
      <c r="DG5" s="9">
        <f t="shared" ref="DG5" si="35">DF5+1</f>
        <v>44176</v>
      </c>
      <c r="DH5" s="9">
        <f t="shared" ref="DH5" si="36">DG5+1</f>
        <v>44177</v>
      </c>
      <c r="DI5" s="11">
        <f t="shared" ref="DI5" si="37">DH5+1</f>
        <v>44178</v>
      </c>
      <c r="DJ5" s="10">
        <f>DI5+1</f>
        <v>44179</v>
      </c>
      <c r="DK5" s="9">
        <f>DJ5+1</f>
        <v>44180</v>
      </c>
      <c r="DL5" s="9">
        <f t="shared" ref="DL5" si="38">DK5+1</f>
        <v>44181</v>
      </c>
      <c r="DM5" s="9">
        <f t="shared" ref="DM5" si="39">DL5+1</f>
        <v>44182</v>
      </c>
      <c r="DN5" s="9">
        <f t="shared" ref="DN5" si="40">DM5+1</f>
        <v>44183</v>
      </c>
      <c r="DO5" s="9">
        <f t="shared" ref="DO5" si="41">DN5+1</f>
        <v>44184</v>
      </c>
      <c r="DP5" s="11">
        <f t="shared" ref="DP5" si="42">DO5+1</f>
        <v>44185</v>
      </c>
      <c r="DQ5" s="10">
        <f>DP5+1</f>
        <v>44186</v>
      </c>
      <c r="DR5" s="9">
        <f>DQ5+1</f>
        <v>44187</v>
      </c>
      <c r="DS5" s="9">
        <f t="shared" ref="DS5" si="43">DR5+1</f>
        <v>44188</v>
      </c>
      <c r="DT5" s="9">
        <f t="shared" ref="DT5" si="44">DS5+1</f>
        <v>44189</v>
      </c>
      <c r="DU5" s="9">
        <f t="shared" ref="DU5" si="45">DT5+1</f>
        <v>44190</v>
      </c>
      <c r="DV5" s="9">
        <f t="shared" ref="DV5" si="46">DU5+1</f>
        <v>44191</v>
      </c>
      <c r="DW5" s="11">
        <f t="shared" ref="DW5" si="47">DV5+1</f>
        <v>44192</v>
      </c>
      <c r="DX5" s="10">
        <f>DW5+1</f>
        <v>44193</v>
      </c>
      <c r="DY5" s="9">
        <f>DX5+1</f>
        <v>44194</v>
      </c>
      <c r="DZ5" s="9">
        <f t="shared" ref="DZ5" si="48">DY5+1</f>
        <v>44195</v>
      </c>
      <c r="EA5" s="9">
        <f t="shared" ref="EA5" si="49">DZ5+1</f>
        <v>44196</v>
      </c>
      <c r="EB5" s="9">
        <f t="shared" ref="EB5" si="50">EA5+1</f>
        <v>44197</v>
      </c>
      <c r="EC5" s="9">
        <f t="shared" ref="EC5" si="51">EB5+1</f>
        <v>44198</v>
      </c>
      <c r="ED5" s="11">
        <f t="shared" ref="ED5" si="52">EC5+1</f>
        <v>44199</v>
      </c>
      <c r="EE5" s="10">
        <f>ED5+1</f>
        <v>44200</v>
      </c>
      <c r="EF5" s="9">
        <f>EE5+1</f>
        <v>44201</v>
      </c>
      <c r="EG5" s="9">
        <f t="shared" ref="EG5" si="53">EF5+1</f>
        <v>44202</v>
      </c>
      <c r="EH5" s="9">
        <f t="shared" ref="EH5" si="54">EG5+1</f>
        <v>44203</v>
      </c>
      <c r="EI5" s="9">
        <f t="shared" ref="EI5" si="55">EH5+1</f>
        <v>44204</v>
      </c>
      <c r="EJ5" s="9">
        <f t="shared" ref="EJ5" si="56">EI5+1</f>
        <v>44205</v>
      </c>
      <c r="EK5" s="11">
        <f t="shared" ref="EK5" si="57">EJ5+1</f>
        <v>44206</v>
      </c>
      <c r="EL5" s="10">
        <f>EK5+1</f>
        <v>44207</v>
      </c>
      <c r="EM5" s="9">
        <f>EL5+1</f>
        <v>44208</v>
      </c>
      <c r="EN5" s="9">
        <f t="shared" ref="EN5" si="58">EM5+1</f>
        <v>44209</v>
      </c>
      <c r="EO5" s="9">
        <f t="shared" ref="EO5" si="59">EN5+1</f>
        <v>44210</v>
      </c>
      <c r="EP5" s="9">
        <f t="shared" ref="EP5" si="60">EO5+1</f>
        <v>44211</v>
      </c>
      <c r="EQ5" s="9">
        <f t="shared" ref="EQ5" si="61">EP5+1</f>
        <v>44212</v>
      </c>
      <c r="ER5" s="11">
        <f t="shared" ref="ER5" si="62">EQ5+1</f>
        <v>44213</v>
      </c>
      <c r="ES5" s="10">
        <f>ER5+1</f>
        <v>44214</v>
      </c>
      <c r="ET5" s="9">
        <f>ES5+1</f>
        <v>44215</v>
      </c>
      <c r="EU5" s="9">
        <f t="shared" ref="EU5" si="63">ET5+1</f>
        <v>44216</v>
      </c>
      <c r="EV5" s="9">
        <f t="shared" ref="EV5" si="64">EU5+1</f>
        <v>44217</v>
      </c>
      <c r="EW5" s="9">
        <f t="shared" ref="EW5" si="65">EV5+1</f>
        <v>44218</v>
      </c>
      <c r="EX5" s="9">
        <f t="shared" ref="EX5" si="66">EW5+1</f>
        <v>44219</v>
      </c>
      <c r="EY5" s="11">
        <f t="shared" ref="EY5" si="67">EX5+1</f>
        <v>44220</v>
      </c>
      <c r="EZ5" s="10">
        <f>EY5+1</f>
        <v>44221</v>
      </c>
      <c r="FA5" s="9">
        <f>EZ5+1</f>
        <v>44222</v>
      </c>
      <c r="FB5" s="9">
        <f t="shared" ref="FB5" si="68">FA5+1</f>
        <v>44223</v>
      </c>
      <c r="FC5" s="9">
        <f t="shared" ref="FC5" si="69">FB5+1</f>
        <v>44224</v>
      </c>
      <c r="FD5" s="9">
        <f t="shared" ref="FD5" si="70">FC5+1</f>
        <v>44225</v>
      </c>
      <c r="FE5" s="9">
        <f t="shared" ref="FE5" si="71">FD5+1</f>
        <v>44226</v>
      </c>
      <c r="FF5" s="11">
        <f t="shared" ref="FF5" si="72">FE5+1</f>
        <v>44227</v>
      </c>
      <c r="FG5" s="10">
        <f>FF5+1</f>
        <v>44228</v>
      </c>
      <c r="FH5" s="9">
        <f>FG5+1</f>
        <v>44229</v>
      </c>
      <c r="FI5" s="9">
        <f t="shared" ref="FI5" si="73">FH5+1</f>
        <v>44230</v>
      </c>
      <c r="FJ5" s="9">
        <f t="shared" ref="FJ5" si="74">FI5+1</f>
        <v>44231</v>
      </c>
      <c r="FK5" s="9">
        <f t="shared" ref="FK5" si="75">FJ5+1</f>
        <v>44232</v>
      </c>
      <c r="FL5" s="9">
        <f t="shared" ref="FL5" si="76">FK5+1</f>
        <v>44233</v>
      </c>
      <c r="FM5" s="11">
        <f t="shared" ref="FM5" si="77">FL5+1</f>
        <v>44234</v>
      </c>
      <c r="FN5" s="10">
        <f>FM5+1</f>
        <v>44235</v>
      </c>
      <c r="FO5" s="9">
        <f>FN5+1</f>
        <v>44236</v>
      </c>
      <c r="FP5" s="9">
        <f t="shared" ref="FP5" si="78">FO5+1</f>
        <v>44237</v>
      </c>
      <c r="FQ5" s="9">
        <f t="shared" ref="FQ5" si="79">FP5+1</f>
        <v>44238</v>
      </c>
      <c r="FR5" s="9">
        <f t="shared" ref="FR5" si="80">FQ5+1</f>
        <v>44239</v>
      </c>
      <c r="FS5" s="9">
        <f t="shared" ref="FS5" si="81">FR5+1</f>
        <v>44240</v>
      </c>
      <c r="FT5" s="55">
        <f t="shared" ref="FT5" si="82">FS5+1</f>
        <v>44241</v>
      </c>
      <c r="FU5" s="10">
        <f>FT5+1</f>
        <v>44242</v>
      </c>
      <c r="FV5" s="9">
        <f>FU5+1</f>
        <v>44243</v>
      </c>
      <c r="FW5" s="9">
        <f t="shared" ref="FW5" si="83">FV5+1</f>
        <v>44244</v>
      </c>
      <c r="FX5" s="9">
        <f t="shared" ref="FX5" si="84">FW5+1</f>
        <v>44245</v>
      </c>
      <c r="FY5" s="9">
        <f t="shared" ref="FY5" si="85">FX5+1</f>
        <v>44246</v>
      </c>
      <c r="FZ5" s="9">
        <f t="shared" ref="FZ5" si="86">FY5+1</f>
        <v>44247</v>
      </c>
      <c r="GA5" s="11">
        <f t="shared" ref="GA5" si="87">FZ5+1</f>
        <v>44248</v>
      </c>
      <c r="GB5" s="10">
        <f>GA5+1</f>
        <v>44249</v>
      </c>
      <c r="GC5" s="9">
        <f>GB5+1</f>
        <v>44250</v>
      </c>
      <c r="GD5" s="9">
        <f t="shared" ref="GD5" si="88">GC5+1</f>
        <v>44251</v>
      </c>
      <c r="GE5" s="9">
        <f t="shared" ref="GE5" si="89">GD5+1</f>
        <v>44252</v>
      </c>
      <c r="GF5" s="9">
        <f t="shared" ref="GF5" si="90">GE5+1</f>
        <v>44253</v>
      </c>
      <c r="GG5" s="9">
        <f t="shared" ref="GG5" si="91">GF5+1</f>
        <v>44254</v>
      </c>
      <c r="GH5" s="11">
        <f t="shared" ref="GH5" si="92">GG5+1</f>
        <v>44255</v>
      </c>
      <c r="GI5" s="9">
        <f>GH5+1</f>
        <v>44256</v>
      </c>
      <c r="GJ5" s="9">
        <f>GI5+1</f>
        <v>44257</v>
      </c>
      <c r="GK5" s="9">
        <f t="shared" ref="GK5" si="93">GJ5+1</f>
        <v>44258</v>
      </c>
      <c r="GL5" s="9">
        <f t="shared" ref="GL5" si="94">GK5+1</f>
        <v>44259</v>
      </c>
      <c r="GM5" s="9">
        <f t="shared" ref="GM5" si="95">GL5+1</f>
        <v>44260</v>
      </c>
      <c r="GN5" s="9">
        <f t="shared" ref="GN5" si="96">GM5+1</f>
        <v>44261</v>
      </c>
      <c r="GO5" s="11">
        <f t="shared" ref="GO5" si="97">GN5+1</f>
        <v>44262</v>
      </c>
      <c r="GP5" s="10">
        <f>GO5+1</f>
        <v>44263</v>
      </c>
      <c r="GQ5" s="9">
        <f>GP5+1</f>
        <v>44264</v>
      </c>
      <c r="GR5" s="9">
        <f t="shared" ref="GR5" si="98">GQ5+1</f>
        <v>44265</v>
      </c>
      <c r="GS5" s="9">
        <f t="shared" ref="GS5" si="99">GR5+1</f>
        <v>44266</v>
      </c>
      <c r="GT5" s="9">
        <f t="shared" ref="GT5" si="100">GS5+1</f>
        <v>44267</v>
      </c>
      <c r="GU5" s="9">
        <f t="shared" ref="GU5" si="101">GT5+1</f>
        <v>44268</v>
      </c>
      <c r="GV5" s="11">
        <f t="shared" ref="GV5" si="102">GU5+1</f>
        <v>44269</v>
      </c>
      <c r="GW5" s="10">
        <f>GV5+1</f>
        <v>44270</v>
      </c>
      <c r="GX5" s="9">
        <f>GW5+1</f>
        <v>44271</v>
      </c>
      <c r="GY5" s="9">
        <f t="shared" ref="GY5" si="103">GX5+1</f>
        <v>44272</v>
      </c>
      <c r="GZ5" s="9">
        <f t="shared" ref="GZ5" si="104">GY5+1</f>
        <v>44273</v>
      </c>
      <c r="HA5" s="9">
        <f t="shared" ref="HA5" si="105">GZ5+1</f>
        <v>44274</v>
      </c>
      <c r="HB5" s="9">
        <f t="shared" ref="HB5" si="106">HA5+1</f>
        <v>44275</v>
      </c>
      <c r="HC5" s="11">
        <f t="shared" ref="HC5" si="107">HB5+1</f>
        <v>44276</v>
      </c>
      <c r="HD5" s="10">
        <f>HC5+1</f>
        <v>44277</v>
      </c>
      <c r="HE5" s="9">
        <f>HD5+1</f>
        <v>44278</v>
      </c>
      <c r="HF5" s="9">
        <f t="shared" ref="HF5" si="108">HE5+1</f>
        <v>44279</v>
      </c>
      <c r="HG5" s="9">
        <f t="shared" ref="HG5" si="109">HF5+1</f>
        <v>44280</v>
      </c>
      <c r="HH5" s="9">
        <f t="shared" ref="HH5" si="110">HG5+1</f>
        <v>44281</v>
      </c>
      <c r="HI5" s="9">
        <f t="shared" ref="HI5" si="111">HH5+1</f>
        <v>44282</v>
      </c>
      <c r="HJ5" s="11">
        <f t="shared" ref="HJ5" si="112">HI5+1</f>
        <v>44283</v>
      </c>
      <c r="HK5" s="10">
        <f>HJ5+1</f>
        <v>44284</v>
      </c>
      <c r="HL5" s="9">
        <f>HK5+1</f>
        <v>44285</v>
      </c>
      <c r="HM5" s="9">
        <f t="shared" ref="HM5" si="113">HL5+1</f>
        <v>44286</v>
      </c>
      <c r="HN5" s="9">
        <f t="shared" ref="HN5" si="114">HM5+1</f>
        <v>44287</v>
      </c>
      <c r="HO5" s="9">
        <f t="shared" ref="HO5" si="115">HN5+1</f>
        <v>44288</v>
      </c>
      <c r="HP5" s="9">
        <f t="shared" ref="HP5" si="116">HO5+1</f>
        <v>44289</v>
      </c>
      <c r="HQ5" s="11">
        <f t="shared" ref="HQ5" si="117">HP5+1</f>
        <v>44290</v>
      </c>
      <c r="HR5" s="10">
        <f>HQ5+1</f>
        <v>44291</v>
      </c>
      <c r="HS5" s="9">
        <f>HR5+1</f>
        <v>44292</v>
      </c>
      <c r="HT5" s="9">
        <f t="shared" ref="HT5" si="118">HS5+1</f>
        <v>44293</v>
      </c>
      <c r="HU5" s="9">
        <f t="shared" ref="HU5" si="119">HT5+1</f>
        <v>44294</v>
      </c>
      <c r="HV5" s="9">
        <f t="shared" ref="HV5" si="120">HU5+1</f>
        <v>44295</v>
      </c>
      <c r="HW5" s="9">
        <f t="shared" ref="HW5" si="121">HV5+1</f>
        <v>44296</v>
      </c>
      <c r="HX5" s="11">
        <f t="shared" ref="HX5" si="122">HW5+1</f>
        <v>44297</v>
      </c>
      <c r="HY5" s="10">
        <f>HX5+1</f>
        <v>44298</v>
      </c>
      <c r="HZ5" s="9">
        <f>HY5+1</f>
        <v>44299</v>
      </c>
      <c r="IA5" s="9">
        <f t="shared" ref="IA5" si="123">HZ5+1</f>
        <v>44300</v>
      </c>
      <c r="IB5" s="9">
        <f t="shared" ref="IB5" si="124">IA5+1</f>
        <v>44301</v>
      </c>
      <c r="IC5" s="9">
        <f t="shared" ref="IC5" si="125">IB5+1</f>
        <v>44302</v>
      </c>
      <c r="ID5" s="9">
        <f t="shared" ref="ID5" si="126">IC5+1</f>
        <v>44303</v>
      </c>
      <c r="IE5" s="11">
        <f t="shared" ref="IE5" si="127">ID5+1</f>
        <v>44304</v>
      </c>
      <c r="IF5" s="10">
        <f>IE5+1</f>
        <v>44305</v>
      </c>
      <c r="IG5" s="9">
        <f>IF5+1</f>
        <v>44306</v>
      </c>
      <c r="IH5" s="9">
        <f t="shared" ref="IH5" si="128">IG5+1</f>
        <v>44307</v>
      </c>
      <c r="II5" s="9">
        <f t="shared" ref="II5" si="129">IH5+1</f>
        <v>44308</v>
      </c>
    </row>
    <row r="6" spans="1:243" ht="30" customHeight="1" thickBot="1">
      <c r="A6" s="29" t="s">
        <v>12</v>
      </c>
      <c r="B6" s="7" t="s">
        <v>7</v>
      </c>
      <c r="C6" s="8" t="s">
        <v>2</v>
      </c>
      <c r="D6" s="8" t="s">
        <v>1</v>
      </c>
      <c r="E6" s="8" t="s">
        <v>3</v>
      </c>
      <c r="F6" s="97" t="s">
        <v>4</v>
      </c>
      <c r="G6" s="8"/>
      <c r="H6" s="8" t="s">
        <v>5</v>
      </c>
      <c r="I6" s="12" t="str">
        <f t="shared" ref="I6" si="130">LEFT(TEXT(I5,"ddd"),1)</f>
        <v>M</v>
      </c>
      <c r="J6" s="12" t="str">
        <f t="shared" ref="J6:AR6" si="131">LEFT(TEXT(J5,"ddd"),1)</f>
        <v>T</v>
      </c>
      <c r="K6" s="12" t="str">
        <f t="shared" si="131"/>
        <v>W</v>
      </c>
      <c r="L6" s="12" t="str">
        <f t="shared" si="131"/>
        <v>T</v>
      </c>
      <c r="M6" s="12" t="str">
        <f t="shared" si="131"/>
        <v>F</v>
      </c>
      <c r="N6" s="12" t="str">
        <f t="shared" si="131"/>
        <v>S</v>
      </c>
      <c r="O6" s="12" t="str">
        <f t="shared" si="131"/>
        <v>S</v>
      </c>
      <c r="P6" s="12" t="str">
        <f t="shared" si="131"/>
        <v>M</v>
      </c>
      <c r="Q6" s="12" t="str">
        <f t="shared" si="131"/>
        <v>T</v>
      </c>
      <c r="R6" s="12" t="str">
        <f t="shared" si="131"/>
        <v>W</v>
      </c>
      <c r="S6" s="12" t="str">
        <f t="shared" si="131"/>
        <v>T</v>
      </c>
      <c r="T6" s="12" t="str">
        <f t="shared" si="131"/>
        <v>F</v>
      </c>
      <c r="U6" s="12" t="str">
        <f t="shared" si="131"/>
        <v>S</v>
      </c>
      <c r="V6" s="12" t="str">
        <f t="shared" si="131"/>
        <v>S</v>
      </c>
      <c r="W6" s="12" t="str">
        <f t="shared" si="131"/>
        <v>M</v>
      </c>
      <c r="X6" s="12" t="str">
        <f t="shared" si="131"/>
        <v>T</v>
      </c>
      <c r="Y6" s="12" t="str">
        <f t="shared" si="131"/>
        <v>W</v>
      </c>
      <c r="Z6" s="12" t="str">
        <f t="shared" si="131"/>
        <v>T</v>
      </c>
      <c r="AA6" s="12" t="str">
        <f t="shared" si="131"/>
        <v>F</v>
      </c>
      <c r="AB6" s="12" t="str">
        <f t="shared" si="131"/>
        <v>S</v>
      </c>
      <c r="AC6" s="12" t="str">
        <f t="shared" si="131"/>
        <v>S</v>
      </c>
      <c r="AD6" s="12" t="str">
        <f t="shared" si="131"/>
        <v>M</v>
      </c>
      <c r="AE6" s="12" t="str">
        <f t="shared" si="131"/>
        <v>T</v>
      </c>
      <c r="AF6" s="12" t="str">
        <f t="shared" si="131"/>
        <v>W</v>
      </c>
      <c r="AG6" s="12" t="str">
        <f t="shared" si="131"/>
        <v>T</v>
      </c>
      <c r="AH6" s="12" t="str">
        <f t="shared" si="131"/>
        <v>F</v>
      </c>
      <c r="AI6" s="12" t="str">
        <f t="shared" si="131"/>
        <v>S</v>
      </c>
      <c r="AJ6" s="12" t="str">
        <f t="shared" si="131"/>
        <v>S</v>
      </c>
      <c r="AK6" s="12" t="str">
        <f t="shared" si="131"/>
        <v>M</v>
      </c>
      <c r="AL6" s="12" t="str">
        <f t="shared" si="131"/>
        <v>T</v>
      </c>
      <c r="AM6" s="12" t="str">
        <f t="shared" si="131"/>
        <v>W</v>
      </c>
      <c r="AN6" s="12" t="str">
        <f t="shared" si="131"/>
        <v>T</v>
      </c>
      <c r="AO6" s="12" t="str">
        <f t="shared" si="131"/>
        <v>F</v>
      </c>
      <c r="AP6" s="12" t="str">
        <f t="shared" si="131"/>
        <v>S</v>
      </c>
      <c r="AQ6" s="12" t="str">
        <f t="shared" si="131"/>
        <v>S</v>
      </c>
      <c r="AR6" s="12" t="str">
        <f t="shared" si="131"/>
        <v>M</v>
      </c>
      <c r="AS6" s="12" t="str">
        <f t="shared" ref="AS6:CV6" si="132">LEFT(TEXT(AS5,"ddd"),1)</f>
        <v>T</v>
      </c>
      <c r="AT6" s="12" t="str">
        <f t="shared" si="132"/>
        <v>W</v>
      </c>
      <c r="AU6" s="12" t="str">
        <f t="shared" si="132"/>
        <v>T</v>
      </c>
      <c r="AV6" s="12" t="str">
        <f t="shared" si="132"/>
        <v>F</v>
      </c>
      <c r="AW6" s="12" t="str">
        <f t="shared" si="132"/>
        <v>S</v>
      </c>
      <c r="AX6" s="12" t="str">
        <f t="shared" si="132"/>
        <v>S</v>
      </c>
      <c r="AY6" s="12" t="str">
        <f t="shared" si="132"/>
        <v>M</v>
      </c>
      <c r="AZ6" s="12" t="str">
        <f t="shared" si="132"/>
        <v>T</v>
      </c>
      <c r="BA6" s="12" t="str">
        <f t="shared" si="132"/>
        <v>W</v>
      </c>
      <c r="BB6" s="12" t="str">
        <f t="shared" si="132"/>
        <v>T</v>
      </c>
      <c r="BC6" s="12" t="str">
        <f t="shared" si="132"/>
        <v>F</v>
      </c>
      <c r="BD6" s="12" t="str">
        <f t="shared" si="132"/>
        <v>S</v>
      </c>
      <c r="BE6" s="12" t="str">
        <f t="shared" si="132"/>
        <v>S</v>
      </c>
      <c r="BF6" s="12" t="str">
        <f t="shared" si="132"/>
        <v>M</v>
      </c>
      <c r="BG6" s="12" t="str">
        <f t="shared" si="132"/>
        <v>T</v>
      </c>
      <c r="BH6" s="12" t="str">
        <f t="shared" si="132"/>
        <v>W</v>
      </c>
      <c r="BI6" s="12" t="str">
        <f t="shared" si="132"/>
        <v>T</v>
      </c>
      <c r="BJ6" s="12" t="str">
        <f t="shared" si="132"/>
        <v>F</v>
      </c>
      <c r="BK6" s="12" t="str">
        <f t="shared" si="132"/>
        <v>S</v>
      </c>
      <c r="BL6" s="12" t="str">
        <f t="shared" si="132"/>
        <v>S</v>
      </c>
      <c r="BM6" s="12" t="str">
        <f t="shared" si="132"/>
        <v>M</v>
      </c>
      <c r="BN6" s="12" t="str">
        <f t="shared" si="132"/>
        <v>T</v>
      </c>
      <c r="BO6" s="12" t="str">
        <f t="shared" si="132"/>
        <v>W</v>
      </c>
      <c r="BP6" s="12" t="str">
        <f t="shared" si="132"/>
        <v>T</v>
      </c>
      <c r="BQ6" s="12" t="str">
        <f t="shared" si="132"/>
        <v>F</v>
      </c>
      <c r="BR6" s="12" t="str">
        <f t="shared" si="132"/>
        <v>S</v>
      </c>
      <c r="BS6" s="12" t="str">
        <f t="shared" si="132"/>
        <v>S</v>
      </c>
      <c r="BT6" s="12" t="str">
        <f t="shared" si="132"/>
        <v>M</v>
      </c>
      <c r="BU6" s="12" t="str">
        <f t="shared" si="132"/>
        <v>T</v>
      </c>
      <c r="BV6" s="12" t="str">
        <f t="shared" si="132"/>
        <v>W</v>
      </c>
      <c r="BW6" s="12" t="str">
        <f t="shared" si="132"/>
        <v>T</v>
      </c>
      <c r="BX6" s="12" t="str">
        <f t="shared" si="132"/>
        <v>F</v>
      </c>
      <c r="BY6" s="12" t="str">
        <f t="shared" si="132"/>
        <v>S</v>
      </c>
      <c r="BZ6" s="12" t="str">
        <f t="shared" si="132"/>
        <v>S</v>
      </c>
      <c r="CA6" s="12" t="str">
        <f t="shared" si="132"/>
        <v>M</v>
      </c>
      <c r="CB6" s="12" t="str">
        <f t="shared" si="132"/>
        <v>T</v>
      </c>
      <c r="CC6" s="12" t="str">
        <f t="shared" si="132"/>
        <v>W</v>
      </c>
      <c r="CD6" s="12" t="str">
        <f t="shared" si="132"/>
        <v>T</v>
      </c>
      <c r="CE6" s="12" t="str">
        <f t="shared" si="132"/>
        <v>F</v>
      </c>
      <c r="CF6" s="12" t="str">
        <f t="shared" si="132"/>
        <v>S</v>
      </c>
      <c r="CG6" s="12" t="str">
        <f t="shared" si="132"/>
        <v>S</v>
      </c>
      <c r="CH6" s="12" t="str">
        <f t="shared" si="132"/>
        <v>M</v>
      </c>
      <c r="CI6" s="12" t="str">
        <f t="shared" si="132"/>
        <v>T</v>
      </c>
      <c r="CJ6" s="12" t="str">
        <f t="shared" si="132"/>
        <v>W</v>
      </c>
      <c r="CK6" s="12" t="str">
        <f t="shared" si="132"/>
        <v>T</v>
      </c>
      <c r="CL6" s="12" t="str">
        <f t="shared" si="132"/>
        <v>F</v>
      </c>
      <c r="CM6" s="12" t="str">
        <f t="shared" si="132"/>
        <v>S</v>
      </c>
      <c r="CN6" s="12" t="str">
        <f t="shared" si="132"/>
        <v>S</v>
      </c>
      <c r="CO6" s="12" t="str">
        <f t="shared" si="132"/>
        <v>M</v>
      </c>
      <c r="CP6" s="12" t="str">
        <f t="shared" si="132"/>
        <v>T</v>
      </c>
      <c r="CQ6" s="12" t="str">
        <f t="shared" si="132"/>
        <v>W</v>
      </c>
      <c r="CR6" s="12" t="str">
        <f t="shared" si="132"/>
        <v>T</v>
      </c>
      <c r="CS6" s="12" t="str">
        <f t="shared" si="132"/>
        <v>F</v>
      </c>
      <c r="CT6" s="12" t="str">
        <f t="shared" si="132"/>
        <v>S</v>
      </c>
      <c r="CU6" s="12" t="str">
        <f t="shared" si="132"/>
        <v>S</v>
      </c>
      <c r="CV6" s="12" t="str">
        <f t="shared" si="132"/>
        <v>M</v>
      </c>
      <c r="CW6" s="12" t="str">
        <f t="shared" ref="CW6:FH6" si="133">LEFT(TEXT(CW5,"ddd"),1)</f>
        <v>T</v>
      </c>
      <c r="CX6" s="12" t="str">
        <f t="shared" si="133"/>
        <v>W</v>
      </c>
      <c r="CY6" s="12" t="str">
        <f t="shared" si="133"/>
        <v>T</v>
      </c>
      <c r="CZ6" s="12" t="str">
        <f t="shared" si="133"/>
        <v>F</v>
      </c>
      <c r="DA6" s="12" t="str">
        <f t="shared" si="133"/>
        <v>S</v>
      </c>
      <c r="DB6" s="12" t="str">
        <f t="shared" si="133"/>
        <v>S</v>
      </c>
      <c r="DC6" s="12" t="str">
        <f t="shared" si="133"/>
        <v>M</v>
      </c>
      <c r="DD6" s="12" t="str">
        <f t="shared" si="133"/>
        <v>T</v>
      </c>
      <c r="DE6" s="12" t="str">
        <f t="shared" si="133"/>
        <v>W</v>
      </c>
      <c r="DF6" s="12" t="str">
        <f t="shared" si="133"/>
        <v>T</v>
      </c>
      <c r="DG6" s="12" t="str">
        <f t="shared" si="133"/>
        <v>F</v>
      </c>
      <c r="DH6" s="12" t="str">
        <f t="shared" si="133"/>
        <v>S</v>
      </c>
      <c r="DI6" s="12" t="str">
        <f t="shared" si="133"/>
        <v>S</v>
      </c>
      <c r="DJ6" s="12" t="str">
        <f t="shared" si="133"/>
        <v>M</v>
      </c>
      <c r="DK6" s="12" t="str">
        <f t="shared" si="133"/>
        <v>T</v>
      </c>
      <c r="DL6" s="12" t="str">
        <f t="shared" si="133"/>
        <v>W</v>
      </c>
      <c r="DM6" s="12" t="str">
        <f t="shared" si="133"/>
        <v>T</v>
      </c>
      <c r="DN6" s="12" t="str">
        <f t="shared" si="133"/>
        <v>F</v>
      </c>
      <c r="DO6" s="12" t="str">
        <f t="shared" si="133"/>
        <v>S</v>
      </c>
      <c r="DP6" s="12" t="str">
        <f t="shared" si="133"/>
        <v>S</v>
      </c>
      <c r="DQ6" s="12" t="str">
        <f t="shared" si="133"/>
        <v>M</v>
      </c>
      <c r="DR6" s="12" t="str">
        <f t="shared" si="133"/>
        <v>T</v>
      </c>
      <c r="DS6" s="12" t="str">
        <f t="shared" si="133"/>
        <v>W</v>
      </c>
      <c r="DT6" s="12" t="str">
        <f t="shared" si="133"/>
        <v>T</v>
      </c>
      <c r="DU6" s="12" t="str">
        <f t="shared" si="133"/>
        <v>F</v>
      </c>
      <c r="DV6" s="12" t="str">
        <f t="shared" si="133"/>
        <v>S</v>
      </c>
      <c r="DW6" s="12" t="str">
        <f t="shared" si="133"/>
        <v>S</v>
      </c>
      <c r="DX6" s="12" t="str">
        <f t="shared" si="133"/>
        <v>M</v>
      </c>
      <c r="DY6" s="12" t="str">
        <f t="shared" si="133"/>
        <v>T</v>
      </c>
      <c r="DZ6" s="12" t="str">
        <f t="shared" si="133"/>
        <v>W</v>
      </c>
      <c r="EA6" s="12" t="str">
        <f t="shared" si="133"/>
        <v>T</v>
      </c>
      <c r="EB6" s="12" t="str">
        <f t="shared" si="133"/>
        <v>F</v>
      </c>
      <c r="EC6" s="12" t="str">
        <f t="shared" si="133"/>
        <v>S</v>
      </c>
      <c r="ED6" s="12" t="str">
        <f t="shared" si="133"/>
        <v>S</v>
      </c>
      <c r="EE6" s="12" t="str">
        <f t="shared" si="133"/>
        <v>M</v>
      </c>
      <c r="EF6" s="12" t="str">
        <f t="shared" si="133"/>
        <v>T</v>
      </c>
      <c r="EG6" s="12" t="str">
        <f t="shared" si="133"/>
        <v>W</v>
      </c>
      <c r="EH6" s="12" t="str">
        <f t="shared" si="133"/>
        <v>T</v>
      </c>
      <c r="EI6" s="12" t="str">
        <f t="shared" si="133"/>
        <v>F</v>
      </c>
      <c r="EJ6" s="12" t="str">
        <f t="shared" si="133"/>
        <v>S</v>
      </c>
      <c r="EK6" s="12" t="str">
        <f t="shared" si="133"/>
        <v>S</v>
      </c>
      <c r="EL6" s="12" t="str">
        <f t="shared" si="133"/>
        <v>M</v>
      </c>
      <c r="EM6" s="12" t="str">
        <f t="shared" si="133"/>
        <v>T</v>
      </c>
      <c r="EN6" s="12" t="str">
        <f t="shared" si="133"/>
        <v>W</v>
      </c>
      <c r="EO6" s="12" t="str">
        <f t="shared" si="133"/>
        <v>T</v>
      </c>
      <c r="EP6" s="12" t="str">
        <f t="shared" si="133"/>
        <v>F</v>
      </c>
      <c r="EQ6" s="12" t="str">
        <f t="shared" si="133"/>
        <v>S</v>
      </c>
      <c r="ER6" s="12" t="str">
        <f t="shared" si="133"/>
        <v>S</v>
      </c>
      <c r="ES6" s="12" t="str">
        <f t="shared" si="133"/>
        <v>M</v>
      </c>
      <c r="ET6" s="12" t="str">
        <f t="shared" si="133"/>
        <v>T</v>
      </c>
      <c r="EU6" s="12" t="str">
        <f t="shared" si="133"/>
        <v>W</v>
      </c>
      <c r="EV6" s="12" t="str">
        <f t="shared" si="133"/>
        <v>T</v>
      </c>
      <c r="EW6" s="12" t="str">
        <f t="shared" si="133"/>
        <v>F</v>
      </c>
      <c r="EX6" s="12" t="str">
        <f t="shared" si="133"/>
        <v>S</v>
      </c>
      <c r="EY6" s="12" t="str">
        <f t="shared" si="133"/>
        <v>S</v>
      </c>
      <c r="EZ6" s="12" t="str">
        <f t="shared" si="133"/>
        <v>M</v>
      </c>
      <c r="FA6" s="12" t="str">
        <f t="shared" si="133"/>
        <v>T</v>
      </c>
      <c r="FB6" s="12" t="str">
        <f t="shared" si="133"/>
        <v>W</v>
      </c>
      <c r="FC6" s="12" t="str">
        <f t="shared" si="133"/>
        <v>T</v>
      </c>
      <c r="FD6" s="12" t="str">
        <f t="shared" si="133"/>
        <v>F</v>
      </c>
      <c r="FE6" s="12" t="str">
        <f t="shared" si="133"/>
        <v>S</v>
      </c>
      <c r="FF6" s="12" t="str">
        <f t="shared" si="133"/>
        <v>S</v>
      </c>
      <c r="FG6" s="12" t="str">
        <f t="shared" si="133"/>
        <v>M</v>
      </c>
      <c r="FH6" s="12" t="str">
        <f t="shared" si="133"/>
        <v>T</v>
      </c>
      <c r="FI6" s="12" t="str">
        <f t="shared" ref="FI6:GQ6" si="134">LEFT(TEXT(FI5,"ddd"),1)</f>
        <v>W</v>
      </c>
      <c r="FJ6" s="12" t="str">
        <f t="shared" si="134"/>
        <v>T</v>
      </c>
      <c r="FK6" s="12" t="str">
        <f t="shared" si="134"/>
        <v>F</v>
      </c>
      <c r="FL6" s="12" t="str">
        <f t="shared" si="134"/>
        <v>S</v>
      </c>
      <c r="FM6" s="12" t="str">
        <f t="shared" si="134"/>
        <v>S</v>
      </c>
      <c r="FN6" s="12" t="str">
        <f t="shared" si="134"/>
        <v>M</v>
      </c>
      <c r="FO6" s="12" t="str">
        <f t="shared" si="134"/>
        <v>T</v>
      </c>
      <c r="FP6" s="12" t="str">
        <f t="shared" si="134"/>
        <v>W</v>
      </c>
      <c r="FQ6" s="12" t="str">
        <f t="shared" si="134"/>
        <v>T</v>
      </c>
      <c r="FR6" s="12" t="str">
        <f t="shared" si="134"/>
        <v>F</v>
      </c>
      <c r="FS6" s="12" t="str">
        <f t="shared" si="134"/>
        <v>S</v>
      </c>
      <c r="FT6" s="56" t="str">
        <f t="shared" si="134"/>
        <v>S</v>
      </c>
      <c r="FU6" s="12" t="str">
        <f t="shared" si="134"/>
        <v>M</v>
      </c>
      <c r="FV6" s="12" t="str">
        <f t="shared" si="134"/>
        <v>T</v>
      </c>
      <c r="FW6" s="12" t="str">
        <f t="shared" si="134"/>
        <v>W</v>
      </c>
      <c r="FX6" s="12" t="str">
        <f t="shared" si="134"/>
        <v>T</v>
      </c>
      <c r="FY6" s="12" t="str">
        <f t="shared" si="134"/>
        <v>F</v>
      </c>
      <c r="FZ6" s="12" t="str">
        <f t="shared" si="134"/>
        <v>S</v>
      </c>
      <c r="GA6" s="12" t="str">
        <f t="shared" si="134"/>
        <v>S</v>
      </c>
      <c r="GB6" s="12" t="str">
        <f t="shared" si="134"/>
        <v>M</v>
      </c>
      <c r="GC6" s="12" t="str">
        <f t="shared" si="134"/>
        <v>T</v>
      </c>
      <c r="GD6" s="12" t="str">
        <f t="shared" si="134"/>
        <v>W</v>
      </c>
      <c r="GE6" s="12" t="str">
        <f t="shared" si="134"/>
        <v>T</v>
      </c>
      <c r="GF6" s="12" t="str">
        <f t="shared" si="134"/>
        <v>F</v>
      </c>
      <c r="GG6" s="12" t="str">
        <f t="shared" si="134"/>
        <v>S</v>
      </c>
      <c r="GH6" s="12" t="str">
        <f t="shared" si="134"/>
        <v>S</v>
      </c>
      <c r="GI6" s="12" t="str">
        <f t="shared" si="134"/>
        <v>M</v>
      </c>
      <c r="GJ6" s="12" t="str">
        <f t="shared" si="134"/>
        <v>T</v>
      </c>
      <c r="GK6" s="12" t="str">
        <f t="shared" si="134"/>
        <v>W</v>
      </c>
      <c r="GL6" s="12" t="str">
        <f t="shared" si="134"/>
        <v>T</v>
      </c>
      <c r="GM6" s="12" t="str">
        <f t="shared" si="134"/>
        <v>F</v>
      </c>
      <c r="GN6" s="12" t="str">
        <f t="shared" si="134"/>
        <v>S</v>
      </c>
      <c r="GO6" s="12" t="str">
        <f t="shared" si="134"/>
        <v>S</v>
      </c>
      <c r="GP6" s="12" t="str">
        <f t="shared" si="134"/>
        <v>M</v>
      </c>
      <c r="GQ6" s="12" t="str">
        <f t="shared" si="134"/>
        <v>T</v>
      </c>
      <c r="GR6" s="12" t="str">
        <f t="shared" ref="GR6:II6" si="135">LEFT(TEXT(GR5,"ddd"),1)</f>
        <v>W</v>
      </c>
      <c r="GS6" s="12" t="str">
        <f t="shared" si="135"/>
        <v>T</v>
      </c>
      <c r="GT6" s="12" t="str">
        <f t="shared" si="135"/>
        <v>F</v>
      </c>
      <c r="GU6" s="12" t="str">
        <f t="shared" si="135"/>
        <v>S</v>
      </c>
      <c r="GV6" s="12" t="str">
        <f t="shared" si="135"/>
        <v>S</v>
      </c>
      <c r="GW6" s="12" t="str">
        <f t="shared" si="135"/>
        <v>M</v>
      </c>
      <c r="GX6" s="12" t="str">
        <f t="shared" si="135"/>
        <v>T</v>
      </c>
      <c r="GY6" s="12" t="str">
        <f t="shared" si="135"/>
        <v>W</v>
      </c>
      <c r="GZ6" s="12" t="str">
        <f t="shared" si="135"/>
        <v>T</v>
      </c>
      <c r="HA6" s="12" t="str">
        <f t="shared" si="135"/>
        <v>F</v>
      </c>
      <c r="HB6" s="12" t="str">
        <f t="shared" si="135"/>
        <v>S</v>
      </c>
      <c r="HC6" s="12" t="str">
        <f t="shared" si="135"/>
        <v>S</v>
      </c>
      <c r="HD6" s="12" t="str">
        <f t="shared" si="135"/>
        <v>M</v>
      </c>
      <c r="HE6" s="12" t="str">
        <f t="shared" si="135"/>
        <v>T</v>
      </c>
      <c r="HF6" s="12" t="str">
        <f t="shared" si="135"/>
        <v>W</v>
      </c>
      <c r="HG6" s="12" t="str">
        <f t="shared" si="135"/>
        <v>T</v>
      </c>
      <c r="HH6" s="12" t="str">
        <f t="shared" si="135"/>
        <v>F</v>
      </c>
      <c r="HI6" s="12" t="str">
        <f t="shared" si="135"/>
        <v>S</v>
      </c>
      <c r="HJ6" s="12" t="str">
        <f t="shared" si="135"/>
        <v>S</v>
      </c>
      <c r="HK6" s="12" t="str">
        <f t="shared" si="135"/>
        <v>M</v>
      </c>
      <c r="HL6" s="12" t="str">
        <f t="shared" si="135"/>
        <v>T</v>
      </c>
      <c r="HM6" s="12" t="str">
        <f t="shared" si="135"/>
        <v>W</v>
      </c>
      <c r="HN6" s="12" t="str">
        <f t="shared" si="135"/>
        <v>T</v>
      </c>
      <c r="HO6" s="12" t="str">
        <f t="shared" si="135"/>
        <v>F</v>
      </c>
      <c r="HP6" s="12" t="str">
        <f t="shared" si="135"/>
        <v>S</v>
      </c>
      <c r="HQ6" s="12" t="str">
        <f t="shared" si="135"/>
        <v>S</v>
      </c>
      <c r="HR6" s="12" t="str">
        <f t="shared" si="135"/>
        <v>M</v>
      </c>
      <c r="HS6" s="12" t="str">
        <f t="shared" si="135"/>
        <v>T</v>
      </c>
      <c r="HT6" s="12" t="str">
        <f t="shared" si="135"/>
        <v>W</v>
      </c>
      <c r="HU6" s="12" t="str">
        <f t="shared" si="135"/>
        <v>T</v>
      </c>
      <c r="HV6" s="12" t="str">
        <f t="shared" si="135"/>
        <v>F</v>
      </c>
      <c r="HW6" s="12" t="str">
        <f t="shared" si="135"/>
        <v>S</v>
      </c>
      <c r="HX6" s="12" t="str">
        <f t="shared" si="135"/>
        <v>S</v>
      </c>
      <c r="HY6" s="12" t="str">
        <f t="shared" si="135"/>
        <v>M</v>
      </c>
      <c r="HZ6" s="12" t="str">
        <f t="shared" si="135"/>
        <v>T</v>
      </c>
      <c r="IA6" s="12" t="str">
        <f t="shared" si="135"/>
        <v>W</v>
      </c>
      <c r="IB6" s="12" t="str">
        <f t="shared" si="135"/>
        <v>T</v>
      </c>
      <c r="IC6" s="12" t="str">
        <f t="shared" si="135"/>
        <v>F</v>
      </c>
      <c r="ID6" s="12" t="str">
        <f t="shared" si="135"/>
        <v>S</v>
      </c>
      <c r="IE6" s="12" t="str">
        <f t="shared" si="135"/>
        <v>S</v>
      </c>
      <c r="IF6" s="12" t="str">
        <f t="shared" si="135"/>
        <v>M</v>
      </c>
      <c r="IG6" s="12" t="str">
        <f t="shared" si="135"/>
        <v>T</v>
      </c>
      <c r="IH6" s="12" t="str">
        <f t="shared" si="135"/>
        <v>W</v>
      </c>
      <c r="II6" s="12" t="str">
        <f t="shared" si="135"/>
        <v>T</v>
      </c>
    </row>
    <row r="7" spans="1:243" ht="30" hidden="1" customHeight="1" thickBot="1">
      <c r="A7" s="28" t="s">
        <v>9</v>
      </c>
      <c r="C7" s="31"/>
      <c r="E7"/>
      <c r="H7" t="str">
        <f>IF(OR(ISBLANK(task_start),ISBLANK(task_end)),"",task_end-task_start+1)</f>
        <v/>
      </c>
      <c r="I7" s="62"/>
      <c r="J7" s="62"/>
      <c r="K7" s="62"/>
      <c r="L7" s="62"/>
      <c r="M7" s="62"/>
      <c r="N7" s="62"/>
      <c r="O7" s="62"/>
      <c r="P7" s="62"/>
      <c r="Q7" s="62"/>
      <c r="R7" s="62"/>
      <c r="S7" s="62"/>
      <c r="T7" s="62"/>
      <c r="U7" s="62"/>
      <c r="V7" s="62"/>
      <c r="W7" s="62"/>
      <c r="X7" s="62"/>
      <c r="Y7" s="62"/>
      <c r="Z7" s="62"/>
      <c r="AA7" s="62"/>
      <c r="AB7" s="62"/>
      <c r="AC7" s="62"/>
      <c r="AD7" s="62"/>
      <c r="AE7" s="62"/>
      <c r="AF7" s="62"/>
      <c r="AG7" s="62"/>
      <c r="AH7" s="62"/>
      <c r="AI7" s="25"/>
      <c r="AJ7" s="25"/>
      <c r="AK7" s="25"/>
      <c r="AL7" s="25"/>
      <c r="AM7" s="25"/>
      <c r="AN7" s="25"/>
      <c r="AO7" s="25"/>
      <c r="AP7" s="25"/>
      <c r="AQ7" s="25"/>
      <c r="AR7" s="25"/>
      <c r="AS7" s="25"/>
      <c r="AT7" s="25"/>
      <c r="AU7" s="25"/>
      <c r="AV7" s="54"/>
      <c r="AW7" s="54"/>
      <c r="AX7" s="54"/>
      <c r="AY7" s="54"/>
      <c r="AZ7" s="25"/>
      <c r="BA7" s="25"/>
      <c r="BB7" s="25"/>
      <c r="BC7" s="25"/>
      <c r="BD7" s="25"/>
      <c r="BE7" s="25"/>
      <c r="BF7" s="25"/>
      <c r="BG7" s="25"/>
      <c r="BH7" s="25"/>
      <c r="BI7" s="25"/>
      <c r="BJ7" s="25"/>
      <c r="BK7" s="25"/>
      <c r="BL7" s="25"/>
      <c r="BM7" s="25"/>
      <c r="BN7" s="25"/>
      <c r="BO7" s="25"/>
      <c r="BP7" s="25"/>
      <c r="BQ7" s="25"/>
      <c r="BR7" s="25"/>
      <c r="BS7" s="25"/>
      <c r="BT7" s="25"/>
      <c r="BU7" s="25"/>
      <c r="BV7" s="25"/>
      <c r="BW7" s="25"/>
      <c r="BX7" s="54"/>
      <c r="BY7" s="25"/>
      <c r="BZ7" s="25"/>
      <c r="CA7" s="25"/>
      <c r="CB7" s="25"/>
      <c r="CC7" s="25"/>
      <c r="CD7" s="25"/>
      <c r="CE7" s="25"/>
      <c r="CF7" s="25"/>
      <c r="CG7" s="25"/>
      <c r="CH7" s="25"/>
      <c r="CI7" s="25"/>
      <c r="CJ7" s="25"/>
      <c r="CK7" s="25"/>
      <c r="CL7" s="25"/>
      <c r="CM7" s="25"/>
      <c r="CN7" s="25"/>
      <c r="CO7" s="54"/>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57"/>
      <c r="FU7" s="25"/>
      <c r="FV7" s="25"/>
      <c r="FW7" s="25"/>
      <c r="FX7" s="25"/>
      <c r="FY7" s="25"/>
      <c r="FZ7" s="25"/>
      <c r="GA7" s="25"/>
      <c r="GB7" s="25"/>
      <c r="GC7" s="25"/>
      <c r="GD7" s="25"/>
      <c r="GE7" s="25"/>
      <c r="GF7" s="25"/>
      <c r="GG7" s="25"/>
      <c r="GH7" s="25"/>
      <c r="GI7" s="54"/>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54"/>
      <c r="HL7" s="25"/>
      <c r="HM7" s="25"/>
      <c r="HN7" s="25"/>
      <c r="HO7" s="25"/>
      <c r="HP7" s="25"/>
      <c r="HQ7" s="25"/>
      <c r="HR7" s="25"/>
      <c r="HS7" s="25"/>
      <c r="HT7" s="25"/>
      <c r="HU7" s="25"/>
      <c r="HV7" s="25"/>
      <c r="HW7" s="25"/>
      <c r="HX7" s="25"/>
      <c r="HY7" s="25"/>
      <c r="HZ7" s="25"/>
      <c r="IA7" s="25"/>
      <c r="IB7" s="25"/>
      <c r="IC7" s="25"/>
      <c r="ID7" s="25"/>
      <c r="IE7" s="25"/>
      <c r="IF7" s="25"/>
      <c r="IG7" s="25"/>
      <c r="IH7" s="25"/>
      <c r="II7" s="25"/>
    </row>
    <row r="8" spans="1:243" s="3" customFormat="1" ht="30" customHeight="1" thickBot="1">
      <c r="A8" s="29" t="s">
        <v>33</v>
      </c>
      <c r="B8" s="93" t="s">
        <v>13</v>
      </c>
      <c r="C8" s="34"/>
      <c r="D8" s="15"/>
      <c r="E8" s="16" t="s">
        <v>14</v>
      </c>
      <c r="F8" s="17" t="s">
        <v>14</v>
      </c>
      <c r="G8" s="14"/>
      <c r="H8" s="14" t="e">
        <f t="shared" ref="H8:H51" si="136">IF(OR(ISBLANK(task_start),ISBLANK(task_end)),"",task_end-task_start+1)</f>
        <v>#VALUE!</v>
      </c>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57"/>
      <c r="FU8" s="25"/>
      <c r="FV8" s="25"/>
      <c r="FW8" s="25"/>
      <c r="FX8" s="25"/>
      <c r="FY8" s="25"/>
      <c r="FZ8" s="25"/>
      <c r="GA8" s="25"/>
      <c r="GB8" s="25"/>
      <c r="GC8" s="25"/>
      <c r="GD8" s="25"/>
      <c r="GE8" s="25"/>
      <c r="GF8" s="25"/>
      <c r="GG8" s="25"/>
      <c r="GH8" s="25"/>
      <c r="GI8" s="53"/>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90"/>
      <c r="HL8" s="25"/>
      <c r="HM8" s="25"/>
      <c r="HN8" s="25"/>
      <c r="HO8" s="25"/>
      <c r="HP8" s="25"/>
      <c r="HQ8" s="25"/>
      <c r="HR8" s="53"/>
      <c r="HS8" s="53"/>
      <c r="HT8" s="53"/>
      <c r="HU8" s="53"/>
      <c r="HV8" s="53"/>
      <c r="HW8" s="53"/>
      <c r="HX8" s="53"/>
      <c r="HY8" s="53"/>
      <c r="HZ8" s="53"/>
      <c r="IA8" s="25"/>
      <c r="IB8" s="25"/>
      <c r="IC8" s="25"/>
      <c r="ID8" s="25"/>
      <c r="IE8" s="25"/>
      <c r="IF8" s="25"/>
      <c r="IG8" s="25"/>
      <c r="IH8" s="25"/>
      <c r="II8" s="25"/>
    </row>
    <row r="9" spans="1:243" s="3" customFormat="1" ht="30" customHeight="1" thickBot="1">
      <c r="A9" s="28" t="s">
        <v>36</v>
      </c>
      <c r="B9" s="48" t="s">
        <v>72</v>
      </c>
      <c r="C9" s="72"/>
      <c r="D9" s="18">
        <v>0</v>
      </c>
      <c r="E9" s="38">
        <f>Project_Start</f>
        <v>44076</v>
      </c>
      <c r="F9" s="38">
        <f>E9+5</f>
        <v>44081</v>
      </c>
      <c r="G9" s="14"/>
      <c r="H9" s="14">
        <f t="shared" si="136"/>
        <v>6</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57"/>
      <c r="FU9" s="25"/>
      <c r="FV9" s="25"/>
      <c r="FW9" s="25"/>
      <c r="FX9" s="25"/>
      <c r="FY9" s="25"/>
      <c r="FZ9" s="25"/>
      <c r="GA9" s="25"/>
      <c r="GB9" s="25"/>
      <c r="GC9" s="25"/>
      <c r="GD9" s="25"/>
      <c r="GE9" s="25"/>
      <c r="GF9" s="25"/>
      <c r="GG9" s="25"/>
      <c r="GH9" s="25"/>
      <c r="GI9" s="53"/>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90"/>
      <c r="HL9" s="25"/>
      <c r="HM9" s="25"/>
      <c r="HN9" s="25"/>
      <c r="HO9" s="25"/>
      <c r="HP9" s="25"/>
      <c r="HQ9" s="25"/>
      <c r="HR9" s="25"/>
      <c r="HS9" s="25"/>
      <c r="HT9" s="25"/>
      <c r="HU9" s="25"/>
      <c r="HV9" s="25"/>
      <c r="HW9" s="25"/>
      <c r="HX9" s="25"/>
      <c r="HY9" s="25"/>
      <c r="HZ9" s="25"/>
      <c r="IA9" s="25"/>
      <c r="IB9" s="25"/>
      <c r="IC9" s="25"/>
      <c r="ID9" s="25"/>
      <c r="IE9" s="25"/>
      <c r="IF9" s="25"/>
      <c r="IG9" s="25"/>
      <c r="IH9" s="25"/>
      <c r="II9" s="25"/>
    </row>
    <row r="10" spans="1:243" s="3" customFormat="1" ht="30" customHeight="1" thickBot="1">
      <c r="A10" s="29"/>
      <c r="B10" s="48" t="s">
        <v>37</v>
      </c>
      <c r="C10" s="72" t="s">
        <v>51</v>
      </c>
      <c r="D10" s="18">
        <v>0</v>
      </c>
      <c r="E10" s="38">
        <f>E9</f>
        <v>44076</v>
      </c>
      <c r="F10" s="38">
        <f>F9+3</f>
        <v>44084</v>
      </c>
      <c r="G10" s="14"/>
      <c r="H10" s="14"/>
      <c r="I10" s="63"/>
      <c r="J10" s="63"/>
      <c r="K10" s="63"/>
      <c r="L10" s="63"/>
      <c r="M10" s="63"/>
      <c r="N10" s="63"/>
      <c r="O10" s="63"/>
      <c r="P10" s="63"/>
      <c r="Q10" s="63"/>
      <c r="R10" s="63"/>
      <c r="S10" s="63"/>
      <c r="T10" s="63"/>
      <c r="U10" s="103"/>
      <c r="V10" s="103"/>
      <c r="W10" s="63"/>
      <c r="X10" s="63"/>
      <c r="Y10" s="63"/>
      <c r="Z10" s="63"/>
      <c r="AA10" s="63"/>
      <c r="AB10" s="63"/>
      <c r="AC10" s="63"/>
      <c r="AD10" s="63"/>
      <c r="AE10" s="63"/>
      <c r="AF10" s="63"/>
      <c r="AG10" s="63"/>
      <c r="AH10" s="63"/>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6"/>
      <c r="BZ10" s="26"/>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6"/>
      <c r="DI10" s="26"/>
      <c r="DJ10" s="25"/>
      <c r="DK10" s="25"/>
      <c r="DL10" s="25"/>
      <c r="DM10" s="25"/>
      <c r="DN10" s="25"/>
      <c r="DO10" s="26"/>
      <c r="DP10" s="26"/>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6"/>
      <c r="FT10" s="58"/>
      <c r="FU10" s="25"/>
      <c r="FV10" s="25"/>
      <c r="FW10" s="25"/>
      <c r="FX10" s="25"/>
      <c r="FY10" s="25"/>
      <c r="FZ10" s="25"/>
      <c r="GA10" s="25"/>
      <c r="GB10" s="25"/>
      <c r="GC10" s="25"/>
      <c r="GD10" s="25"/>
      <c r="GE10" s="25"/>
      <c r="GF10" s="25"/>
      <c r="GG10" s="25"/>
      <c r="GH10" s="25"/>
      <c r="GI10" s="53"/>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90"/>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row>
    <row r="11" spans="1:243" s="3" customFormat="1" ht="30" customHeight="1" thickBot="1">
      <c r="A11" s="29" t="s">
        <v>38</v>
      </c>
      <c r="B11" s="48" t="s">
        <v>73</v>
      </c>
      <c r="C11" s="72" t="s">
        <v>59</v>
      </c>
      <c r="D11" s="18">
        <v>0</v>
      </c>
      <c r="E11" s="38">
        <f>E9+1</f>
        <v>44077</v>
      </c>
      <c r="F11" s="38">
        <f>E11+5</f>
        <v>44082</v>
      </c>
      <c r="G11" s="14"/>
      <c r="H11" s="14"/>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57"/>
      <c r="FU11" s="25"/>
      <c r="FV11" s="25"/>
      <c r="FW11" s="25"/>
      <c r="FX11" s="25"/>
      <c r="FY11" s="25"/>
      <c r="FZ11" s="25"/>
      <c r="GA11" s="25"/>
      <c r="GB11" s="25"/>
      <c r="GC11" s="25"/>
      <c r="GD11" s="25"/>
      <c r="GE11" s="25"/>
      <c r="GF11" s="25"/>
      <c r="GG11" s="25"/>
      <c r="GH11" s="25"/>
      <c r="GI11" s="53"/>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90"/>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row>
    <row r="12" spans="1:243" s="3" customFormat="1" ht="30" customHeight="1" thickBot="1">
      <c r="A12" s="28"/>
      <c r="B12" s="48" t="s">
        <v>74</v>
      </c>
      <c r="C12" s="72" t="s">
        <v>59</v>
      </c>
      <c r="D12" s="18">
        <v>0</v>
      </c>
      <c r="E12" s="38">
        <f>E9+3</f>
        <v>44079</v>
      </c>
      <c r="F12" s="38">
        <f>E12+5</f>
        <v>44084</v>
      </c>
      <c r="G12" s="14"/>
      <c r="H12" s="14"/>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57"/>
      <c r="FU12" s="25"/>
      <c r="FV12" s="25"/>
      <c r="FW12" s="25"/>
      <c r="FX12" s="25"/>
      <c r="FY12" s="25"/>
      <c r="FZ12" s="25"/>
      <c r="GA12" s="25"/>
      <c r="GB12" s="25"/>
      <c r="GC12" s="25"/>
      <c r="GD12" s="25"/>
      <c r="GE12" s="25"/>
      <c r="GF12" s="25"/>
      <c r="GG12" s="25"/>
      <c r="GH12" s="25"/>
      <c r="GI12" s="53"/>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90"/>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row>
    <row r="13" spans="1:243" s="3" customFormat="1" ht="30" customHeight="1" thickBot="1">
      <c r="A13" s="28"/>
      <c r="B13" s="73" t="s">
        <v>42</v>
      </c>
      <c r="C13" s="72" t="s">
        <v>53</v>
      </c>
      <c r="D13" s="18">
        <v>0</v>
      </c>
      <c r="E13" s="38">
        <f>E12+2</f>
        <v>44081</v>
      </c>
      <c r="F13" s="38">
        <f>E13+3</f>
        <v>44084</v>
      </c>
      <c r="G13" s="14"/>
      <c r="H13" s="14"/>
      <c r="I13" s="25"/>
      <c r="J13" s="25"/>
      <c r="K13" s="25"/>
      <c r="L13" s="25"/>
      <c r="M13" s="25"/>
      <c r="N13" s="25"/>
      <c r="O13" s="25"/>
      <c r="P13" s="25"/>
      <c r="Q13" s="25"/>
      <c r="R13" s="25"/>
      <c r="S13" s="25"/>
      <c r="T13" s="25"/>
      <c r="U13" s="25"/>
      <c r="V13" s="25"/>
      <c r="W13" s="25"/>
      <c r="X13" s="25"/>
      <c r="Y13" s="26"/>
      <c r="Z13" s="25"/>
      <c r="AA13" s="62"/>
      <c r="AB13" s="62"/>
      <c r="AC13" s="62"/>
      <c r="AD13" s="62"/>
      <c r="AE13" s="62"/>
      <c r="AF13" s="62"/>
      <c r="AG13" s="62"/>
      <c r="AH13" s="62"/>
      <c r="AI13" s="62"/>
      <c r="AJ13" s="62"/>
      <c r="AK13" s="62"/>
      <c r="AL13" s="62"/>
      <c r="AM13" s="62"/>
      <c r="AN13" s="62"/>
      <c r="AO13" s="62"/>
      <c r="AP13" s="62"/>
      <c r="AQ13" s="62"/>
      <c r="AR13" s="62"/>
      <c r="AS13" s="62"/>
      <c r="AT13" s="62"/>
      <c r="AU13" s="62"/>
      <c r="AV13" s="25"/>
      <c r="AW13" s="25"/>
      <c r="AX13" s="25"/>
      <c r="AY13" s="25"/>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25"/>
      <c r="BY13" s="62"/>
      <c r="BZ13" s="62"/>
      <c r="CA13" s="62"/>
      <c r="CB13" s="62"/>
      <c r="CC13" s="26"/>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6"/>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57"/>
      <c r="FU13" s="25"/>
      <c r="FV13" s="25"/>
      <c r="FW13" s="25"/>
      <c r="FX13" s="25"/>
      <c r="FY13" s="25"/>
      <c r="FZ13" s="25"/>
      <c r="GA13" s="25"/>
      <c r="GB13" s="25"/>
      <c r="GC13" s="25"/>
      <c r="GD13" s="25"/>
      <c r="GE13" s="25"/>
      <c r="GF13" s="25"/>
      <c r="GG13" s="25"/>
      <c r="GH13" s="25"/>
      <c r="GI13" s="53"/>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90"/>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row>
    <row r="14" spans="1:243" s="3" customFormat="1" ht="30" customHeight="1" thickBot="1">
      <c r="A14" s="29" t="s">
        <v>14</v>
      </c>
      <c r="B14" s="48" t="s">
        <v>71</v>
      </c>
      <c r="C14" s="72" t="s">
        <v>60</v>
      </c>
      <c r="D14" s="18">
        <v>0</v>
      </c>
      <c r="E14" s="38">
        <f>F9</f>
        <v>44081</v>
      </c>
      <c r="F14" s="38">
        <f>E14+2</f>
        <v>44083</v>
      </c>
      <c r="G14" s="14"/>
      <c r="H14" s="14">
        <f t="shared" si="136"/>
        <v>3</v>
      </c>
      <c r="I14" s="25"/>
      <c r="J14" s="25"/>
      <c r="K14" s="25"/>
      <c r="L14" s="25"/>
      <c r="M14" s="25"/>
      <c r="N14" s="25"/>
      <c r="O14" s="25"/>
      <c r="P14" s="25"/>
      <c r="Q14" s="25"/>
      <c r="R14" s="25"/>
      <c r="S14" s="25"/>
      <c r="T14" s="25"/>
      <c r="U14" s="26"/>
      <c r="V14" s="26"/>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6"/>
      <c r="BZ14" s="26"/>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6"/>
      <c r="DI14" s="26"/>
      <c r="DJ14" s="25"/>
      <c r="DK14" s="25"/>
      <c r="DL14" s="25"/>
      <c r="DM14" s="25"/>
      <c r="DN14" s="25"/>
      <c r="DO14" s="26"/>
      <c r="DP14" s="26"/>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6"/>
      <c r="FT14" s="58"/>
      <c r="FU14" s="25"/>
      <c r="FV14" s="25"/>
      <c r="FW14" s="25"/>
      <c r="FX14" s="25"/>
      <c r="FY14" s="25"/>
      <c r="FZ14" s="25"/>
      <c r="GA14" s="25"/>
      <c r="GB14" s="25"/>
      <c r="GC14" s="25"/>
      <c r="GD14" s="25"/>
      <c r="GE14" s="25"/>
      <c r="GF14" s="25"/>
      <c r="GG14" s="25"/>
      <c r="GH14" s="25"/>
      <c r="GI14" s="53"/>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90"/>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row>
    <row r="15" spans="1:243" s="3" customFormat="1" ht="30" customHeight="1" thickBot="1">
      <c r="B15" s="48" t="s">
        <v>75</v>
      </c>
      <c r="C15" s="72" t="s">
        <v>60</v>
      </c>
      <c r="D15" s="18">
        <v>0</v>
      </c>
      <c r="E15" s="38">
        <f>F14</f>
        <v>44083</v>
      </c>
      <c r="F15" s="38">
        <f>E15+3</f>
        <v>44086</v>
      </c>
      <c r="G15" s="14"/>
      <c r="H15" s="14">
        <f t="shared" si="136"/>
        <v>4</v>
      </c>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57"/>
      <c r="FU15" s="25"/>
      <c r="FV15" s="25"/>
      <c r="FW15" s="25"/>
      <c r="FX15" s="25"/>
      <c r="FY15" s="25"/>
      <c r="FZ15" s="25"/>
      <c r="GA15" s="25"/>
      <c r="GB15" s="25"/>
      <c r="GC15" s="25"/>
      <c r="GD15" s="25"/>
      <c r="GE15" s="25"/>
      <c r="GF15" s="25"/>
      <c r="GG15" s="25"/>
      <c r="GH15" s="25"/>
      <c r="GI15" s="53"/>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90"/>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row>
    <row r="16" spans="1:243" s="3" customFormat="1" ht="30" customHeight="1" thickBot="1">
      <c r="A16" s="28"/>
      <c r="B16" s="73" t="s">
        <v>56</v>
      </c>
      <c r="C16" s="72" t="s">
        <v>59</v>
      </c>
      <c r="D16" s="18">
        <v>0</v>
      </c>
      <c r="E16" s="38">
        <f>F14+1</f>
        <v>44084</v>
      </c>
      <c r="F16" s="38">
        <f>E16+10</f>
        <v>44094</v>
      </c>
      <c r="G16" s="14"/>
      <c r="H16" s="14">
        <f t="shared" si="136"/>
        <v>11</v>
      </c>
      <c r="I16" s="25"/>
      <c r="J16" s="25"/>
      <c r="K16" s="25"/>
      <c r="L16" s="25"/>
      <c r="M16" s="25"/>
      <c r="N16" s="25"/>
      <c r="O16" s="25"/>
      <c r="P16" s="25"/>
      <c r="Q16" s="25"/>
      <c r="R16" s="25"/>
      <c r="S16" s="25"/>
      <c r="T16" s="25"/>
      <c r="U16" s="25"/>
      <c r="V16" s="25"/>
      <c r="W16" s="25"/>
      <c r="X16" s="25"/>
      <c r="Y16" s="25"/>
      <c r="Z16" s="25"/>
      <c r="AA16" s="62"/>
      <c r="AB16" s="62"/>
      <c r="AC16" s="62"/>
      <c r="AD16" s="62"/>
      <c r="AE16" s="62"/>
      <c r="AF16" s="62"/>
      <c r="AG16" s="62"/>
      <c r="AH16" s="62"/>
      <c r="AI16" s="62"/>
      <c r="AJ16" s="62"/>
      <c r="AK16" s="62"/>
      <c r="AL16" s="62"/>
      <c r="AM16" s="62"/>
      <c r="AN16" s="62"/>
      <c r="AO16" s="62"/>
      <c r="AP16" s="62"/>
      <c r="AQ16" s="62"/>
      <c r="AR16" s="62"/>
      <c r="AS16" s="62"/>
      <c r="AT16" s="62"/>
      <c r="AU16" s="62"/>
      <c r="AV16" s="25"/>
      <c r="AW16" s="25"/>
      <c r="AX16" s="25"/>
      <c r="AY16" s="25"/>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25"/>
      <c r="BY16" s="62"/>
      <c r="BZ16" s="62"/>
      <c r="CA16" s="62"/>
      <c r="CB16" s="62"/>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9"/>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90"/>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row>
    <row r="17" spans="1:243" s="3" customFormat="1" ht="30" customHeight="1" thickBot="1">
      <c r="A17" s="28"/>
      <c r="B17" s="73" t="s">
        <v>57</v>
      </c>
      <c r="C17" s="72" t="s">
        <v>54</v>
      </c>
      <c r="D17" s="18">
        <v>0</v>
      </c>
      <c r="E17" s="38">
        <f>F14+1</f>
        <v>44084</v>
      </c>
      <c r="F17" s="38">
        <f>E17+5</f>
        <v>44089</v>
      </c>
      <c r="G17" s="14"/>
      <c r="H17" s="14">
        <f t="shared" si="136"/>
        <v>6</v>
      </c>
      <c r="I17" s="25"/>
      <c r="J17" s="25"/>
      <c r="K17" s="25"/>
      <c r="L17" s="25"/>
      <c r="M17" s="25"/>
      <c r="N17" s="25"/>
      <c r="O17" s="25"/>
      <c r="P17" s="25"/>
      <c r="Q17" s="25"/>
      <c r="R17" s="25"/>
      <c r="S17" s="25"/>
      <c r="T17" s="25"/>
      <c r="U17" s="26"/>
      <c r="V17" s="26"/>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6"/>
      <c r="BZ17" s="26"/>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6"/>
      <c r="DI17" s="26"/>
      <c r="DJ17" s="25"/>
      <c r="DK17" s="25"/>
      <c r="DL17" s="25"/>
      <c r="DM17" s="25"/>
      <c r="DN17" s="25"/>
      <c r="DO17" s="26"/>
      <c r="DP17" s="26"/>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6"/>
      <c r="FT17" s="58"/>
      <c r="FU17" s="25"/>
      <c r="FV17" s="25"/>
      <c r="FW17" s="25"/>
      <c r="FX17" s="25"/>
      <c r="FY17" s="25"/>
      <c r="FZ17" s="25"/>
      <c r="GA17" s="25"/>
      <c r="GB17" s="25"/>
      <c r="GC17" s="25"/>
      <c r="GD17" s="25"/>
      <c r="GE17" s="25"/>
      <c r="GF17" s="25"/>
      <c r="GG17" s="25"/>
      <c r="GH17" s="25"/>
      <c r="GI17" s="53"/>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90"/>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row>
    <row r="18" spans="1:243" s="3" customFormat="1" ht="30" customHeight="1" thickBot="1">
      <c r="A18" s="28"/>
      <c r="B18" s="73" t="s">
        <v>43</v>
      </c>
      <c r="C18" s="72" t="s">
        <v>53</v>
      </c>
      <c r="D18" s="18">
        <v>0</v>
      </c>
      <c r="E18" s="38">
        <f>F13+2</f>
        <v>44086</v>
      </c>
      <c r="F18" s="38">
        <f>E18+7</f>
        <v>44093</v>
      </c>
      <c r="G18" s="14"/>
      <c r="H18" s="14"/>
      <c r="I18" s="25"/>
      <c r="J18" s="25"/>
      <c r="K18" s="25"/>
      <c r="L18" s="25"/>
      <c r="M18" s="25"/>
      <c r="N18" s="25"/>
      <c r="O18" s="25"/>
      <c r="P18" s="25"/>
      <c r="Q18" s="25"/>
      <c r="R18" s="25"/>
      <c r="S18" s="25"/>
      <c r="T18" s="25"/>
      <c r="U18" s="25"/>
      <c r="V18" s="25"/>
      <c r="W18" s="25"/>
      <c r="X18" s="25"/>
      <c r="Y18" s="26"/>
      <c r="Z18" s="25"/>
      <c r="AA18" s="62"/>
      <c r="AB18" s="62"/>
      <c r="AC18" s="62"/>
      <c r="AD18" s="62"/>
      <c r="AE18" s="62"/>
      <c r="AF18" s="62"/>
      <c r="AG18" s="62"/>
      <c r="AH18" s="62"/>
      <c r="AI18" s="62"/>
      <c r="AJ18" s="62"/>
      <c r="AK18" s="62"/>
      <c r="AL18" s="62"/>
      <c r="AM18" s="62"/>
      <c r="AN18" s="62"/>
      <c r="AO18" s="62"/>
      <c r="AP18" s="62"/>
      <c r="AQ18" s="62"/>
      <c r="AR18" s="62"/>
      <c r="AS18" s="62"/>
      <c r="AT18" s="62"/>
      <c r="AU18" s="62"/>
      <c r="AV18" s="25"/>
      <c r="AW18" s="25"/>
      <c r="AX18" s="25"/>
      <c r="AY18" s="25"/>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25"/>
      <c r="BY18" s="62"/>
      <c r="BZ18" s="62"/>
      <c r="CA18" s="62"/>
      <c r="CB18" s="62"/>
      <c r="CC18" s="26"/>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6"/>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57"/>
      <c r="FU18" s="25"/>
      <c r="FV18" s="25"/>
      <c r="FW18" s="25"/>
      <c r="FX18" s="25"/>
      <c r="FY18" s="25"/>
      <c r="FZ18" s="25"/>
      <c r="GA18" s="25"/>
      <c r="GB18" s="25"/>
      <c r="GC18" s="25"/>
      <c r="GD18" s="25"/>
      <c r="GE18" s="25"/>
      <c r="GF18" s="25"/>
      <c r="GG18" s="25"/>
      <c r="GH18" s="25"/>
      <c r="GI18" s="53"/>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90"/>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row>
    <row r="19" spans="1:243" s="3" customFormat="1" ht="30" customHeight="1" thickBot="1">
      <c r="A19" s="28"/>
      <c r="B19" s="73" t="s">
        <v>76</v>
      </c>
      <c r="C19" s="72" t="s">
        <v>59</v>
      </c>
      <c r="D19" s="18">
        <v>0</v>
      </c>
      <c r="E19" s="38">
        <f>F17</f>
        <v>44089</v>
      </c>
      <c r="F19" s="38">
        <f>E19+5</f>
        <v>44094</v>
      </c>
      <c r="G19" s="14"/>
      <c r="H19" s="14">
        <f t="shared" si="136"/>
        <v>6</v>
      </c>
      <c r="I19" s="25"/>
      <c r="J19" s="25"/>
      <c r="K19" s="25"/>
      <c r="L19" s="25"/>
      <c r="M19" s="25"/>
      <c r="N19" s="25"/>
      <c r="O19" s="25"/>
      <c r="P19" s="25"/>
      <c r="Q19" s="25"/>
      <c r="R19" s="25"/>
      <c r="S19" s="25"/>
      <c r="T19" s="25"/>
      <c r="U19" s="25"/>
      <c r="V19" s="25"/>
      <c r="W19" s="25"/>
      <c r="X19" s="25"/>
      <c r="Y19" s="26"/>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6"/>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6"/>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57"/>
      <c r="FU19" s="25"/>
      <c r="FV19" s="25"/>
      <c r="FW19" s="25"/>
      <c r="FX19" s="25"/>
      <c r="FY19" s="25"/>
      <c r="FZ19" s="25"/>
      <c r="GA19" s="25"/>
      <c r="GB19" s="25"/>
      <c r="GC19" s="25"/>
      <c r="GD19" s="25"/>
      <c r="GE19" s="25"/>
      <c r="GF19" s="25"/>
      <c r="GG19" s="25"/>
      <c r="GH19" s="25"/>
      <c r="GI19" s="53"/>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90"/>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row>
    <row r="20" spans="1:243" s="3" customFormat="1" ht="30" customHeight="1" thickBot="1">
      <c r="A20" s="28"/>
      <c r="B20" s="73" t="s">
        <v>58</v>
      </c>
      <c r="C20" s="72" t="s">
        <v>59</v>
      </c>
      <c r="D20" s="18">
        <v>0</v>
      </c>
      <c r="E20" s="38">
        <f>E15+5</f>
        <v>44088</v>
      </c>
      <c r="F20" s="38">
        <f>E20+21</f>
        <v>44109</v>
      </c>
      <c r="G20" s="14"/>
      <c r="H20" s="14">
        <f t="shared" si="136"/>
        <v>22</v>
      </c>
      <c r="I20" s="25"/>
      <c r="J20" s="25"/>
      <c r="K20" s="25"/>
      <c r="L20" s="25"/>
      <c r="M20" s="25"/>
      <c r="N20" s="25"/>
      <c r="O20" s="25"/>
      <c r="P20" s="25"/>
      <c r="Q20" s="25"/>
      <c r="R20" s="25"/>
      <c r="S20" s="25"/>
      <c r="T20" s="25"/>
      <c r="U20" s="25"/>
      <c r="V20" s="25"/>
      <c r="W20" s="25"/>
      <c r="X20" s="25"/>
      <c r="Y20" s="25"/>
      <c r="Z20" s="25"/>
      <c r="AA20" s="62"/>
      <c r="AB20" s="62"/>
      <c r="AC20" s="62"/>
      <c r="AD20" s="62"/>
      <c r="AE20" s="62"/>
      <c r="AF20" s="62"/>
      <c r="AG20" s="62"/>
      <c r="AH20" s="62"/>
      <c r="AI20" s="62"/>
      <c r="AJ20" s="62"/>
      <c r="AK20" s="62"/>
      <c r="AL20" s="62"/>
      <c r="AM20" s="62"/>
      <c r="AN20" s="62"/>
      <c r="AO20" s="62"/>
      <c r="AP20" s="62"/>
      <c r="AQ20" s="62"/>
      <c r="AR20" s="62"/>
      <c r="AS20" s="62"/>
      <c r="AT20" s="62"/>
      <c r="AU20" s="62"/>
      <c r="AV20" s="25"/>
      <c r="AW20" s="25"/>
      <c r="AX20" s="25"/>
      <c r="AY20" s="25"/>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25"/>
      <c r="BY20" s="62"/>
      <c r="BZ20" s="62"/>
      <c r="CA20" s="62"/>
      <c r="CB20" s="62"/>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9"/>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90"/>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row>
    <row r="21" spans="1:243" s="3" customFormat="1" ht="30" customHeight="1" thickBot="1">
      <c r="A21" s="29" t="s">
        <v>34</v>
      </c>
      <c r="B21" s="94" t="s">
        <v>39</v>
      </c>
      <c r="C21" s="35"/>
      <c r="D21" s="19"/>
      <c r="E21" s="39"/>
      <c r="F21" s="40"/>
      <c r="G21" s="14"/>
      <c r="H21" s="14" t="str">
        <f t="shared" si="136"/>
        <v/>
      </c>
      <c r="I21" s="25"/>
      <c r="J21" s="25"/>
      <c r="K21" s="25"/>
      <c r="L21" s="25"/>
      <c r="M21" s="25"/>
      <c r="N21" s="25"/>
      <c r="O21" s="25"/>
      <c r="P21" s="25"/>
      <c r="Q21" s="25"/>
      <c r="R21" s="25"/>
      <c r="S21" s="25"/>
      <c r="T21" s="25"/>
      <c r="U21" s="25"/>
      <c r="V21" s="25"/>
      <c r="W21" s="25"/>
      <c r="X21" s="25"/>
      <c r="Y21" s="25"/>
      <c r="Z21" s="57"/>
      <c r="AA21" s="25" t="s">
        <v>14</v>
      </c>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9"/>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90"/>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row>
    <row r="22" spans="1:243" s="3" customFormat="1" ht="30" customHeight="1" thickBot="1">
      <c r="A22" s="29"/>
      <c r="B22" s="52" t="s">
        <v>77</v>
      </c>
      <c r="C22" s="74" t="s">
        <v>60</v>
      </c>
      <c r="D22" s="20">
        <v>0</v>
      </c>
      <c r="E22" s="41">
        <f>F15+5</f>
        <v>44091</v>
      </c>
      <c r="F22" s="41">
        <f>E22+2</f>
        <v>44093</v>
      </c>
      <c r="G22" s="14"/>
      <c r="H22" s="14"/>
      <c r="I22" s="25"/>
      <c r="J22" s="25"/>
      <c r="K22" s="25"/>
      <c r="L22" s="25"/>
      <c r="M22" s="25"/>
      <c r="N22" s="25"/>
      <c r="O22" s="25"/>
      <c r="P22" s="25"/>
      <c r="Q22" s="25"/>
      <c r="R22" s="25"/>
      <c r="S22" s="25"/>
      <c r="T22" s="25"/>
      <c r="U22" s="25"/>
      <c r="V22" s="25"/>
      <c r="W22" s="25"/>
      <c r="X22" s="25"/>
      <c r="Y22" s="25"/>
      <c r="Z22" s="57"/>
      <c r="AA22" s="63"/>
      <c r="AB22" s="63"/>
      <c r="AC22" s="63"/>
      <c r="AD22" s="63"/>
      <c r="AE22" s="63"/>
      <c r="AF22" s="63"/>
      <c r="AG22" s="63"/>
      <c r="AH22" s="63"/>
      <c r="AI22" s="63"/>
      <c r="AJ22" s="63"/>
      <c r="AK22" s="63"/>
      <c r="AL22" s="63"/>
      <c r="AM22" s="63"/>
      <c r="AN22" s="63"/>
      <c r="AO22" s="63"/>
      <c r="AP22" s="63"/>
      <c r="AQ22" s="63"/>
      <c r="AR22" s="63"/>
      <c r="AS22" s="63"/>
      <c r="AT22" s="63"/>
      <c r="AU22" s="63"/>
      <c r="AV22" s="25"/>
      <c r="AW22" s="25"/>
      <c r="AX22" s="25"/>
      <c r="AY22" s="25"/>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25"/>
      <c r="BY22" s="63"/>
      <c r="BZ22" s="63"/>
      <c r="CA22" s="63"/>
      <c r="CB22" s="63"/>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9"/>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90"/>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row>
    <row r="23" spans="1:243" s="3" customFormat="1" ht="30" customHeight="1" thickBot="1">
      <c r="A23" s="29"/>
      <c r="B23" s="52" t="s">
        <v>55</v>
      </c>
      <c r="C23" s="74" t="s">
        <v>60</v>
      </c>
      <c r="D23" s="20">
        <v>0</v>
      </c>
      <c r="E23" s="41">
        <f>F18+5</f>
        <v>44098</v>
      </c>
      <c r="F23" s="41">
        <f>E23+2</f>
        <v>44100</v>
      </c>
      <c r="G23" s="14"/>
      <c r="H23" s="14">
        <f t="shared" si="136"/>
        <v>3</v>
      </c>
      <c r="I23" s="25"/>
      <c r="J23" s="25"/>
      <c r="K23" s="25"/>
      <c r="L23" s="25"/>
      <c r="M23" s="25"/>
      <c r="N23" s="25"/>
      <c r="O23" s="25"/>
      <c r="P23" s="25"/>
      <c r="Q23" s="25"/>
      <c r="R23" s="25"/>
      <c r="S23" s="25"/>
      <c r="T23" s="25"/>
      <c r="U23" s="25"/>
      <c r="V23" s="25"/>
      <c r="W23" s="25"/>
      <c r="X23" s="25"/>
      <c r="Y23" s="25"/>
      <c r="Z23" s="25"/>
      <c r="AA23" s="63"/>
      <c r="AB23" s="63"/>
      <c r="AC23" s="63"/>
      <c r="AD23" s="63"/>
      <c r="AE23" s="63"/>
      <c r="AF23" s="63"/>
      <c r="AG23" s="63"/>
      <c r="AH23" s="63"/>
      <c r="AI23" s="63"/>
      <c r="AJ23" s="63"/>
      <c r="AK23" s="63"/>
      <c r="AL23" s="63"/>
      <c r="AM23" s="63"/>
      <c r="AN23" s="63"/>
      <c r="AO23" s="63"/>
      <c r="AP23" s="63"/>
      <c r="AQ23" s="63"/>
      <c r="AR23" s="63"/>
      <c r="AS23" s="63"/>
      <c r="AT23" s="63"/>
      <c r="AU23" s="63"/>
      <c r="AV23" s="25"/>
      <c r="AW23" s="25"/>
      <c r="AX23" s="25"/>
      <c r="AY23" s="25"/>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25"/>
      <c r="BY23" s="63"/>
      <c r="BZ23" s="63"/>
      <c r="CA23" s="63"/>
      <c r="CB23" s="63"/>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57"/>
      <c r="FU23" s="25"/>
      <c r="FV23" s="25"/>
      <c r="FW23" s="25"/>
      <c r="FX23" s="25"/>
      <c r="FY23" s="25"/>
      <c r="FZ23" s="25"/>
      <c r="GA23" s="25"/>
      <c r="GB23" s="25"/>
      <c r="GC23" s="25"/>
      <c r="GD23" s="25"/>
      <c r="GE23" s="25"/>
      <c r="GF23" s="25"/>
      <c r="GG23" s="25"/>
      <c r="GH23" s="25"/>
      <c r="GI23" s="53"/>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90"/>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row>
    <row r="24" spans="1:243" s="3" customFormat="1" ht="30" customHeight="1" thickBot="1">
      <c r="A24" s="29"/>
      <c r="B24" s="101" t="s">
        <v>17</v>
      </c>
      <c r="C24" s="74" t="s">
        <v>60</v>
      </c>
      <c r="D24" s="20">
        <v>0</v>
      </c>
      <c r="E24" s="41">
        <f>F23</f>
        <v>44100</v>
      </c>
      <c r="F24" s="41">
        <f>F26</f>
        <v>44110</v>
      </c>
      <c r="G24" s="14"/>
      <c r="H24" s="14"/>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57"/>
      <c r="FU24" s="25"/>
      <c r="FV24" s="25"/>
      <c r="FW24" s="25"/>
      <c r="FX24" s="25"/>
      <c r="FY24" s="25"/>
      <c r="FZ24" s="25"/>
      <c r="GA24" s="25"/>
      <c r="GB24" s="25"/>
      <c r="GC24" s="25"/>
      <c r="GD24" s="25"/>
      <c r="GE24" s="25"/>
      <c r="GF24" s="25"/>
      <c r="GG24" s="25"/>
      <c r="GH24" s="25"/>
      <c r="GI24" s="53"/>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90"/>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row>
    <row r="25" spans="1:243" s="3" customFormat="1" ht="30" customHeight="1" thickBot="1">
      <c r="A25" s="29"/>
      <c r="B25" s="52" t="s">
        <v>46</v>
      </c>
      <c r="C25" s="74" t="s">
        <v>60</v>
      </c>
      <c r="D25" s="20">
        <v>0</v>
      </c>
      <c r="E25" s="41">
        <f>F23+5</f>
        <v>44105</v>
      </c>
      <c r="F25" s="41">
        <f>E25+2</f>
        <v>44107</v>
      </c>
      <c r="G25" s="14"/>
      <c r="H25" s="14">
        <f t="shared" si="136"/>
        <v>3</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57"/>
      <c r="FU25" s="25"/>
      <c r="FV25" s="25"/>
      <c r="FW25" s="25"/>
      <c r="FX25" s="25"/>
      <c r="FY25" s="25"/>
      <c r="FZ25" s="25"/>
      <c r="GA25" s="25"/>
      <c r="GB25" s="25"/>
      <c r="GC25" s="25"/>
      <c r="GD25" s="25"/>
      <c r="GE25" s="25"/>
      <c r="GF25" s="25"/>
      <c r="GG25" s="25"/>
      <c r="GH25" s="25"/>
      <c r="GI25" s="53"/>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90"/>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row>
    <row r="26" spans="1:243" s="3" customFormat="1" ht="30" customHeight="1" thickBot="1">
      <c r="A26" s="28"/>
      <c r="B26" s="52" t="s">
        <v>45</v>
      </c>
      <c r="C26" s="74" t="s">
        <v>62</v>
      </c>
      <c r="D26" s="20">
        <v>0</v>
      </c>
      <c r="E26" s="41">
        <f>F25+1</f>
        <v>44108</v>
      </c>
      <c r="F26" s="41">
        <f>E23+12</f>
        <v>44110</v>
      </c>
      <c r="G26" s="14"/>
      <c r="H26" s="14">
        <f t="shared" si="136"/>
        <v>3</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57"/>
      <c r="FU26" s="25"/>
      <c r="FV26" s="25"/>
      <c r="FW26" s="25"/>
      <c r="FX26" s="25"/>
      <c r="FY26" s="25"/>
      <c r="FZ26" s="25"/>
      <c r="GA26" s="25"/>
      <c r="GB26" s="25"/>
      <c r="GC26" s="25"/>
      <c r="GD26" s="25"/>
      <c r="GE26" s="25"/>
      <c r="GF26" s="25"/>
      <c r="GG26" s="25"/>
      <c r="GH26" s="25"/>
      <c r="GI26" s="53"/>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90"/>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row>
    <row r="27" spans="1:243" s="3" customFormat="1" ht="30" customHeight="1" thickBot="1">
      <c r="A27" s="28"/>
      <c r="B27" s="52" t="s">
        <v>47</v>
      </c>
      <c r="C27" s="74" t="s">
        <v>60</v>
      </c>
      <c r="D27" s="20">
        <v>0</v>
      </c>
      <c r="E27" s="41">
        <f>F26+1</f>
        <v>44111</v>
      </c>
      <c r="F27" s="41">
        <f>E27+1</f>
        <v>44112</v>
      </c>
      <c r="G27" s="14"/>
      <c r="H27" s="14">
        <f t="shared" si="136"/>
        <v>2</v>
      </c>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57"/>
      <c r="FU27" s="25"/>
      <c r="FV27" s="25"/>
      <c r="FW27" s="25"/>
      <c r="FX27" s="25"/>
      <c r="FY27" s="25"/>
      <c r="FZ27" s="25"/>
      <c r="GA27" s="25"/>
      <c r="GB27" s="25"/>
      <c r="GC27" s="25"/>
      <c r="GD27" s="25"/>
      <c r="GE27" s="25"/>
      <c r="GF27" s="25"/>
      <c r="GG27" s="25"/>
      <c r="GH27" s="25"/>
      <c r="GI27" s="53"/>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90"/>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row>
    <row r="28" spans="1:243" s="3" customFormat="1" ht="30" customHeight="1" thickBot="1">
      <c r="A28" s="28" t="s">
        <v>35</v>
      </c>
      <c r="B28" s="96" t="s">
        <v>40</v>
      </c>
      <c r="C28" s="36"/>
      <c r="D28" s="21"/>
      <c r="E28" s="42"/>
      <c r="F28" s="43"/>
      <c r="G28" s="14"/>
      <c r="H28" s="14" t="str">
        <f t="shared" si="136"/>
        <v/>
      </c>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t="s">
        <v>14</v>
      </c>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57"/>
      <c r="FU28" s="25"/>
      <c r="FV28" s="25"/>
      <c r="FW28" s="25"/>
      <c r="FX28" s="25"/>
      <c r="FY28" s="25"/>
      <c r="FZ28" s="25"/>
      <c r="GA28" s="25"/>
      <c r="GB28" s="25"/>
      <c r="GC28" s="25"/>
      <c r="GD28" s="25"/>
      <c r="GE28" s="25"/>
      <c r="GF28" s="25"/>
      <c r="GG28" s="25"/>
      <c r="GH28" s="25"/>
      <c r="GI28" s="53"/>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90"/>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row>
    <row r="29" spans="1:243" s="3" customFormat="1" ht="30" customHeight="1" thickBot="1">
      <c r="A29" s="28"/>
      <c r="B29" s="51" t="s">
        <v>80</v>
      </c>
      <c r="C29" s="75" t="s">
        <v>59</v>
      </c>
      <c r="D29" s="22"/>
      <c r="E29" s="44">
        <f>F27+1</f>
        <v>44113</v>
      </c>
      <c r="F29" s="44">
        <f>E29+7</f>
        <v>44120</v>
      </c>
      <c r="G29" s="14"/>
      <c r="H29" s="14">
        <f t="shared" si="136"/>
        <v>8</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63"/>
      <c r="BR29" s="63"/>
      <c r="BS29" s="63"/>
      <c r="BT29" s="63"/>
      <c r="BU29" s="63"/>
      <c r="BV29" s="63"/>
      <c r="BW29" s="63"/>
      <c r="BX29" s="25"/>
      <c r="BY29" s="63"/>
      <c r="BZ29" s="63"/>
      <c r="CA29" s="63"/>
      <c r="CB29" s="63"/>
      <c r="CC29" s="63"/>
      <c r="CD29" s="63"/>
      <c r="CE29" s="63"/>
      <c r="CF29" s="63"/>
      <c r="CG29" s="63"/>
      <c r="CH29" s="63"/>
      <c r="CI29" s="63"/>
      <c r="CJ29" s="63"/>
      <c r="CK29" s="63"/>
      <c r="CL29" s="63"/>
      <c r="CM29" s="63"/>
      <c r="CN29" s="63"/>
      <c r="CO29" s="25"/>
      <c r="CP29" s="25"/>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57"/>
      <c r="FU29" s="25"/>
      <c r="FV29" s="25"/>
      <c r="FW29" s="25"/>
      <c r="FX29" s="25"/>
      <c r="FY29" s="25"/>
      <c r="FZ29" s="25"/>
      <c r="GA29" s="25"/>
      <c r="GB29" s="25"/>
      <c r="GC29" s="25"/>
      <c r="GD29" s="25"/>
      <c r="GE29" s="25"/>
      <c r="GF29" s="25"/>
      <c r="GG29" s="25"/>
      <c r="GH29" s="25"/>
      <c r="GI29" s="53"/>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90"/>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row>
    <row r="30" spans="1:243" s="3" customFormat="1" ht="30" customHeight="1" thickBot="1">
      <c r="A30" s="28"/>
      <c r="B30" s="51" t="s">
        <v>18</v>
      </c>
      <c r="C30" s="75" t="s">
        <v>54</v>
      </c>
      <c r="D30" s="22"/>
      <c r="E30" s="44">
        <f>F27+1</f>
        <v>44113</v>
      </c>
      <c r="F30" s="44">
        <f>E30+3</f>
        <v>44116</v>
      </c>
      <c r="G30" s="14"/>
      <c r="H30" s="14">
        <f t="shared" si="136"/>
        <v>4</v>
      </c>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63"/>
      <c r="BR30" s="63"/>
      <c r="BS30" s="63"/>
      <c r="BT30" s="63"/>
      <c r="BU30" s="63"/>
      <c r="BV30" s="63"/>
      <c r="BW30" s="63"/>
      <c r="BX30" s="25"/>
      <c r="BY30" s="25"/>
      <c r="BZ30" s="25"/>
      <c r="CA30" s="25"/>
      <c r="CB30" s="25"/>
      <c r="CC30" s="25"/>
      <c r="CD30" s="25"/>
      <c r="CE30" s="63"/>
      <c r="CF30" s="63"/>
      <c r="CG30" s="63"/>
      <c r="CH30" s="63"/>
      <c r="CI30" s="63"/>
      <c r="CJ30" s="63"/>
      <c r="CK30" s="63"/>
      <c r="CL30" s="63"/>
      <c r="CM30" s="63"/>
      <c r="CN30" s="63"/>
      <c r="CO30" s="25"/>
      <c r="CP30" s="25"/>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57"/>
      <c r="FU30" s="25"/>
      <c r="FV30" s="25"/>
      <c r="FW30" s="25"/>
      <c r="FX30" s="25"/>
      <c r="FY30" s="25"/>
      <c r="FZ30" s="25"/>
      <c r="GA30" s="25"/>
      <c r="GB30" s="25"/>
      <c r="GC30" s="25"/>
      <c r="GD30" s="25"/>
      <c r="GE30" s="25"/>
      <c r="GF30" s="25"/>
      <c r="GG30" s="25"/>
      <c r="GH30" s="25"/>
      <c r="GI30" s="53"/>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90"/>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row>
    <row r="31" spans="1:243" s="3" customFormat="1" ht="30" customHeight="1" thickBot="1">
      <c r="A31" s="28"/>
      <c r="B31" s="76" t="s">
        <v>19</v>
      </c>
      <c r="C31" s="75" t="s">
        <v>54</v>
      </c>
      <c r="D31" s="22"/>
      <c r="E31" s="44">
        <f>F30</f>
        <v>44116</v>
      </c>
      <c r="F31" s="44">
        <f>E31+7</f>
        <v>44123</v>
      </c>
      <c r="G31" s="14"/>
      <c r="H31" s="14">
        <f t="shared" si="136"/>
        <v>8</v>
      </c>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57"/>
      <c r="FU31" s="25"/>
      <c r="FV31" s="25"/>
      <c r="FW31" s="25"/>
      <c r="FX31" s="25"/>
      <c r="FY31" s="25"/>
      <c r="FZ31" s="25"/>
      <c r="GA31" s="25"/>
      <c r="GB31" s="25"/>
      <c r="GC31" s="25"/>
      <c r="GD31" s="25"/>
      <c r="GE31" s="25"/>
      <c r="GF31" s="25"/>
      <c r="GG31" s="25"/>
      <c r="GH31" s="25"/>
      <c r="GI31" s="53"/>
      <c r="GJ31" s="25"/>
      <c r="GK31" s="25"/>
      <c r="GL31" s="25"/>
      <c r="GM31" s="25"/>
      <c r="GN31" s="25"/>
      <c r="GO31" s="25"/>
      <c r="GP31" s="25"/>
      <c r="GQ31" s="25"/>
      <c r="GR31" s="25"/>
      <c r="GS31" s="25"/>
      <c r="GT31" s="25"/>
      <c r="GU31" s="25"/>
      <c r="GV31" s="25"/>
      <c r="GW31" s="53"/>
      <c r="GX31" s="53"/>
      <c r="GY31" s="53"/>
      <c r="GZ31" s="53"/>
      <c r="HA31" s="53"/>
      <c r="HB31" s="53"/>
      <c r="HC31" s="53"/>
      <c r="HD31" s="53"/>
      <c r="HE31" s="53"/>
      <c r="HF31" s="53"/>
      <c r="HG31" s="53"/>
      <c r="HH31" s="53"/>
      <c r="HI31" s="53"/>
      <c r="HJ31" s="53"/>
      <c r="HK31" s="90"/>
      <c r="HL31" s="53"/>
      <c r="HM31" s="53"/>
      <c r="HN31" s="25"/>
      <c r="HO31" s="25"/>
      <c r="HP31" s="25"/>
      <c r="HQ31" s="25"/>
      <c r="HR31" s="25"/>
      <c r="HS31" s="25"/>
      <c r="HT31" s="25"/>
      <c r="HU31" s="25"/>
      <c r="HV31" s="25"/>
      <c r="HW31" s="25"/>
      <c r="HX31" s="25"/>
      <c r="HY31" s="25"/>
      <c r="HZ31" s="25"/>
      <c r="IA31" s="25"/>
      <c r="IB31" s="25"/>
      <c r="IC31" s="25"/>
      <c r="ID31" s="25"/>
      <c r="IE31" s="25"/>
      <c r="IF31" s="25"/>
      <c r="IG31" s="25"/>
      <c r="IH31" s="25"/>
      <c r="II31" s="25"/>
    </row>
    <row r="32" spans="1:243" s="3" customFormat="1" ht="30" customHeight="1" thickBot="1">
      <c r="A32" s="28"/>
      <c r="B32" s="76" t="s">
        <v>48</v>
      </c>
      <c r="C32" s="75" t="s">
        <v>59</v>
      </c>
      <c r="D32" s="22"/>
      <c r="E32" s="44">
        <f>F27+7</f>
        <v>44119</v>
      </c>
      <c r="F32" s="44">
        <f>E32+3</f>
        <v>44122</v>
      </c>
      <c r="G32" s="14"/>
      <c r="H32" s="14"/>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57"/>
      <c r="FU32" s="25"/>
      <c r="FV32" s="25"/>
      <c r="FW32" s="25"/>
      <c r="FX32" s="25"/>
      <c r="FY32" s="25"/>
      <c r="FZ32" s="25"/>
      <c r="GA32" s="25"/>
      <c r="GB32" s="25"/>
      <c r="GC32" s="25"/>
      <c r="GD32" s="25"/>
      <c r="GE32" s="25"/>
      <c r="GF32" s="25"/>
      <c r="GG32" s="25"/>
      <c r="GH32" s="25"/>
      <c r="GI32" s="53"/>
      <c r="GJ32" s="25"/>
      <c r="GK32" s="25"/>
      <c r="GL32" s="25"/>
      <c r="GM32" s="25"/>
      <c r="GN32" s="25"/>
      <c r="GO32" s="25"/>
      <c r="GP32" s="25"/>
      <c r="GQ32" s="25"/>
      <c r="GR32" s="25"/>
      <c r="GS32" s="25"/>
      <c r="GT32" s="25"/>
      <c r="GU32" s="25"/>
      <c r="GV32" s="25"/>
      <c r="GW32" s="53"/>
      <c r="GX32" s="53"/>
      <c r="GY32" s="53"/>
      <c r="GZ32" s="53"/>
      <c r="HA32" s="53"/>
      <c r="HB32" s="53"/>
      <c r="HC32" s="53"/>
      <c r="HD32" s="53"/>
      <c r="HE32" s="53"/>
      <c r="HF32" s="53"/>
      <c r="HG32" s="53"/>
      <c r="HH32" s="53"/>
      <c r="HI32" s="53"/>
      <c r="HJ32" s="53"/>
      <c r="HK32" s="90"/>
      <c r="HL32" s="53"/>
      <c r="HM32" s="53"/>
      <c r="HN32" s="25"/>
      <c r="HO32" s="25"/>
      <c r="HP32" s="25"/>
      <c r="HQ32" s="25"/>
      <c r="HR32" s="25"/>
      <c r="HS32" s="25"/>
      <c r="HT32" s="25"/>
      <c r="HU32" s="25"/>
      <c r="HV32" s="25"/>
      <c r="HW32" s="25"/>
      <c r="HX32" s="25"/>
      <c r="HY32" s="25"/>
      <c r="HZ32" s="25"/>
      <c r="IA32" s="25"/>
      <c r="IB32" s="25"/>
      <c r="IC32" s="25"/>
      <c r="ID32" s="25"/>
      <c r="IE32" s="25"/>
      <c r="IF32" s="25"/>
      <c r="IG32" s="25"/>
      <c r="IH32" s="25"/>
      <c r="II32" s="25"/>
    </row>
    <row r="33" spans="1:460" s="3" customFormat="1" ht="30" customHeight="1" thickBot="1">
      <c r="A33" s="28"/>
      <c r="B33" s="51" t="s">
        <v>20</v>
      </c>
      <c r="C33" s="75" t="s">
        <v>54</v>
      </c>
      <c r="D33" s="22"/>
      <c r="E33" s="44">
        <f>F31</f>
        <v>44123</v>
      </c>
      <c r="F33" s="44">
        <f>E33+8</f>
        <v>44131</v>
      </c>
      <c r="G33" s="14"/>
      <c r="H33" s="14"/>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57"/>
      <c r="FU33" s="25"/>
      <c r="FV33" s="25"/>
      <c r="FW33" s="25"/>
      <c r="FX33" s="25"/>
      <c r="FY33" s="25"/>
      <c r="FZ33" s="25"/>
      <c r="GA33" s="25"/>
      <c r="GB33" s="25"/>
      <c r="GC33" s="25"/>
      <c r="GD33" s="25"/>
      <c r="GE33" s="25"/>
      <c r="GF33" s="25"/>
      <c r="GG33" s="25"/>
      <c r="GH33" s="25"/>
      <c r="GI33" s="53"/>
      <c r="GJ33" s="25"/>
      <c r="GK33" s="25"/>
      <c r="GL33" s="25"/>
      <c r="GM33" s="25"/>
      <c r="GN33" s="25"/>
      <c r="GO33" s="25"/>
      <c r="GP33" s="25"/>
      <c r="GQ33" s="25"/>
      <c r="GR33" s="25"/>
      <c r="GS33" s="25"/>
      <c r="GT33" s="25"/>
      <c r="GU33" s="25"/>
      <c r="GV33" s="25"/>
      <c r="GW33" s="53"/>
      <c r="GX33" s="53"/>
      <c r="GY33" s="53"/>
      <c r="GZ33" s="53"/>
      <c r="HA33" s="53"/>
      <c r="HB33" s="53"/>
      <c r="HC33" s="53"/>
      <c r="HD33" s="53"/>
      <c r="HE33" s="53"/>
      <c r="HF33" s="53"/>
      <c r="HG33" s="53"/>
      <c r="HH33" s="53"/>
      <c r="HI33" s="53"/>
      <c r="HJ33" s="53"/>
      <c r="HK33" s="53"/>
      <c r="HL33" s="53"/>
      <c r="HM33" s="53"/>
      <c r="HN33" s="25"/>
      <c r="HO33" s="25"/>
      <c r="HP33" s="25"/>
      <c r="HQ33" s="25"/>
      <c r="HR33" s="25"/>
      <c r="HS33" s="25"/>
      <c r="HT33" s="25"/>
      <c r="HU33" s="25"/>
      <c r="HV33" s="25"/>
      <c r="HW33" s="25"/>
      <c r="HX33" s="25"/>
      <c r="HY33" s="25"/>
      <c r="HZ33" s="25"/>
      <c r="IA33" s="25"/>
      <c r="IB33" s="25"/>
      <c r="IC33" s="25"/>
      <c r="ID33" s="25"/>
      <c r="IE33" s="25"/>
      <c r="IF33" s="25"/>
      <c r="IG33" s="25"/>
      <c r="IH33" s="25"/>
      <c r="II33" s="25"/>
    </row>
    <row r="34" spans="1:460" s="3" customFormat="1" ht="30" customHeight="1" thickBot="1">
      <c r="A34" s="28"/>
      <c r="B34" s="76" t="s">
        <v>21</v>
      </c>
      <c r="C34" s="75" t="s">
        <v>54</v>
      </c>
      <c r="D34" s="22"/>
      <c r="E34" s="44">
        <f>F33</f>
        <v>44131</v>
      </c>
      <c r="F34" s="44">
        <f>E34+7</f>
        <v>44138</v>
      </c>
      <c r="G34" s="14"/>
      <c r="H34" s="14"/>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57"/>
      <c r="FU34" s="25"/>
      <c r="FV34" s="25"/>
      <c r="FW34" s="25"/>
      <c r="FX34" s="25"/>
      <c r="FY34" s="25"/>
      <c r="FZ34" s="25"/>
      <c r="GA34" s="25"/>
      <c r="GB34" s="25"/>
      <c r="GC34" s="25"/>
      <c r="GD34" s="25"/>
      <c r="GE34" s="25"/>
      <c r="GF34" s="25"/>
      <c r="GG34" s="25"/>
      <c r="GH34" s="25"/>
      <c r="GI34" s="53"/>
      <c r="GJ34" s="25"/>
      <c r="GK34" s="25"/>
      <c r="GL34" s="25"/>
      <c r="GM34" s="25"/>
      <c r="GN34" s="25"/>
      <c r="GO34" s="25"/>
      <c r="GP34" s="25"/>
      <c r="GQ34" s="25"/>
      <c r="GR34" s="25"/>
      <c r="GS34" s="25"/>
      <c r="GT34" s="25"/>
      <c r="GU34" s="25"/>
      <c r="GV34" s="25"/>
      <c r="GW34" s="53"/>
      <c r="GX34" s="53"/>
      <c r="GY34" s="53"/>
      <c r="GZ34" s="53"/>
      <c r="HA34" s="53"/>
      <c r="HB34" s="53"/>
      <c r="HC34" s="53"/>
      <c r="HD34" s="53"/>
      <c r="HE34" s="53"/>
      <c r="HF34" s="53"/>
      <c r="HG34" s="53"/>
      <c r="HH34" s="53"/>
      <c r="HI34" s="53"/>
      <c r="HJ34" s="53"/>
      <c r="HK34" s="53"/>
      <c r="HL34" s="53"/>
      <c r="HM34" s="53"/>
      <c r="HN34" s="25"/>
      <c r="HO34" s="25"/>
      <c r="HP34" s="25"/>
      <c r="HQ34" s="25"/>
      <c r="HR34" s="25"/>
      <c r="HS34" s="25"/>
      <c r="HT34" s="25"/>
      <c r="HU34" s="25"/>
      <c r="HV34" s="25"/>
      <c r="HW34" s="25"/>
      <c r="HX34" s="25"/>
      <c r="HY34" s="25"/>
      <c r="HZ34" s="25"/>
      <c r="IA34" s="25"/>
      <c r="IB34" s="25"/>
      <c r="IC34" s="25"/>
      <c r="ID34" s="25"/>
      <c r="IE34" s="25"/>
      <c r="IF34" s="25"/>
      <c r="IG34" s="25"/>
      <c r="IH34" s="25"/>
      <c r="II34" s="25"/>
    </row>
    <row r="35" spans="1:460" s="3" customFormat="1" ht="30" customHeight="1" thickBot="1">
      <c r="A35" s="28"/>
      <c r="B35" s="76" t="s">
        <v>78</v>
      </c>
      <c r="C35" s="75" t="s">
        <v>60</v>
      </c>
      <c r="D35" s="22"/>
      <c r="E35" s="44">
        <f>F34</f>
        <v>44138</v>
      </c>
      <c r="F35" s="44">
        <f>E35+5</f>
        <v>44143</v>
      </c>
      <c r="G35" s="14"/>
      <c r="H35" s="14">
        <f t="shared" si="136"/>
        <v>6</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57"/>
      <c r="FU35" s="25"/>
      <c r="FV35" s="25"/>
      <c r="FW35" s="25"/>
      <c r="FX35" s="25"/>
      <c r="FY35" s="25"/>
      <c r="FZ35" s="25"/>
      <c r="GA35" s="25"/>
      <c r="GB35" s="25"/>
      <c r="GC35" s="25"/>
      <c r="GD35" s="25"/>
      <c r="GE35" s="25"/>
      <c r="GF35" s="25"/>
      <c r="GG35" s="25"/>
      <c r="GH35" s="25"/>
      <c r="GI35" s="53"/>
      <c r="GJ35" s="25"/>
      <c r="GK35" s="25"/>
      <c r="GL35" s="25"/>
      <c r="GM35" s="25"/>
      <c r="GN35" s="25"/>
      <c r="GO35" s="25"/>
      <c r="GP35" s="25"/>
      <c r="GQ35" s="25"/>
      <c r="GR35" s="25"/>
      <c r="GS35" s="25"/>
      <c r="GT35" s="25"/>
      <c r="GU35" s="25"/>
      <c r="GV35" s="25"/>
      <c r="GW35" s="53"/>
      <c r="GX35" s="53"/>
      <c r="GY35" s="53"/>
      <c r="GZ35" s="53"/>
      <c r="HA35" s="53"/>
      <c r="HB35" s="53"/>
      <c r="HC35" s="53"/>
      <c r="HD35" s="53"/>
      <c r="HE35" s="53"/>
      <c r="HF35" s="53"/>
      <c r="HG35" s="53"/>
      <c r="HH35" s="53"/>
      <c r="HI35" s="53"/>
      <c r="HJ35" s="53"/>
      <c r="HK35" s="53"/>
      <c r="HL35" s="53"/>
      <c r="HM35" s="59"/>
      <c r="HN35" s="25"/>
      <c r="HO35" s="25"/>
      <c r="HP35" s="25"/>
      <c r="HQ35" s="25"/>
      <c r="HR35" s="25"/>
      <c r="HS35" s="25"/>
      <c r="HT35" s="25"/>
      <c r="HU35" s="25"/>
      <c r="HV35" s="25"/>
      <c r="HW35" s="25"/>
      <c r="HX35" s="25"/>
      <c r="HY35" s="25"/>
      <c r="HZ35" s="25"/>
      <c r="IA35" s="25"/>
      <c r="IB35" s="25"/>
      <c r="IC35" s="25"/>
      <c r="ID35" s="25"/>
      <c r="IE35" s="25"/>
      <c r="IF35" s="25"/>
      <c r="IG35" s="25"/>
      <c r="IH35" s="25"/>
      <c r="II35" s="25"/>
    </row>
    <row r="36" spans="1:460" s="3" customFormat="1" ht="30" customHeight="1" thickBot="1">
      <c r="A36" s="28"/>
      <c r="B36" s="76" t="s">
        <v>79</v>
      </c>
      <c r="C36" s="75" t="s">
        <v>61</v>
      </c>
      <c r="D36" s="22"/>
      <c r="E36" s="44">
        <f>E35+8</f>
        <v>44146</v>
      </c>
      <c r="F36" s="44">
        <f>E36+14</f>
        <v>44160</v>
      </c>
      <c r="G36" s="14"/>
      <c r="H36" s="14">
        <f t="shared" si="136"/>
        <v>15</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25"/>
      <c r="FF36" s="25"/>
      <c r="FG36" s="25"/>
      <c r="FH36" s="25"/>
      <c r="FI36" s="25"/>
      <c r="FJ36" s="25"/>
      <c r="FK36" s="25"/>
      <c r="FL36" s="25"/>
      <c r="FM36" s="25"/>
      <c r="FN36" s="25"/>
      <c r="FO36" s="25"/>
      <c r="FP36" s="25"/>
      <c r="FQ36" s="25"/>
      <c r="FR36" s="25"/>
      <c r="FS36" s="25"/>
      <c r="FT36" s="57"/>
      <c r="FU36" s="62"/>
      <c r="FV36" s="62"/>
      <c r="FW36" s="62"/>
      <c r="FX36" s="62"/>
      <c r="FY36" s="62"/>
      <c r="FZ36" s="62"/>
      <c r="GA36" s="62"/>
      <c r="GB36" s="62"/>
      <c r="GC36" s="62"/>
      <c r="GD36" s="62"/>
      <c r="GE36" s="62"/>
      <c r="GF36" s="62"/>
      <c r="GG36" s="62"/>
      <c r="GH36" s="62"/>
      <c r="GI36" s="53"/>
      <c r="GJ36" s="62"/>
      <c r="GK36" s="62"/>
      <c r="GL36" s="62"/>
      <c r="GM36" s="62"/>
      <c r="GN36" s="25"/>
      <c r="GO36" s="25"/>
      <c r="GP36" s="25"/>
      <c r="GQ36" s="25"/>
      <c r="GR36" s="25"/>
      <c r="GS36" s="25"/>
      <c r="GT36" s="25"/>
      <c r="GU36" s="25"/>
      <c r="GV36" s="25"/>
      <c r="GW36" s="66"/>
      <c r="GX36" s="66"/>
      <c r="GY36" s="66"/>
      <c r="GZ36" s="66"/>
      <c r="HA36" s="66"/>
      <c r="HB36" s="66"/>
      <c r="HC36" s="66"/>
      <c r="HD36" s="66"/>
      <c r="HE36" s="66"/>
      <c r="HF36" s="66"/>
      <c r="HG36" s="66"/>
      <c r="HH36" s="66"/>
      <c r="HI36" s="66"/>
      <c r="HJ36" s="66"/>
      <c r="HK36" s="66"/>
      <c r="HL36" s="66"/>
      <c r="HM36" s="91"/>
      <c r="HN36" s="25"/>
      <c r="HO36" s="25"/>
      <c r="HP36" s="25"/>
      <c r="HQ36" s="25"/>
      <c r="HR36" s="25"/>
      <c r="HS36" s="25"/>
      <c r="HT36" s="25"/>
      <c r="HU36" s="25"/>
      <c r="HV36" s="25"/>
      <c r="HW36" s="25"/>
      <c r="HX36" s="25"/>
      <c r="HY36" s="25"/>
      <c r="HZ36" s="25"/>
      <c r="IA36" s="25"/>
      <c r="IB36" s="25"/>
      <c r="IC36" s="25"/>
      <c r="ID36" s="25"/>
      <c r="IE36" s="25"/>
      <c r="IF36" s="25"/>
      <c r="IG36" s="25"/>
      <c r="IH36" s="25"/>
      <c r="II36" s="25"/>
    </row>
    <row r="37" spans="1:460" s="3" customFormat="1" ht="30" customHeight="1" thickBot="1">
      <c r="A37" s="28"/>
      <c r="B37" s="51" t="s">
        <v>22</v>
      </c>
      <c r="C37" s="75" t="s">
        <v>62</v>
      </c>
      <c r="D37" s="22"/>
      <c r="E37" s="44">
        <f>E36</f>
        <v>44146</v>
      </c>
      <c r="F37" s="44">
        <f>F36</f>
        <v>44160</v>
      </c>
      <c r="G37" s="14"/>
      <c r="H37" s="14">
        <f t="shared" si="136"/>
        <v>15</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71"/>
      <c r="FU37" s="62"/>
      <c r="FV37" s="62"/>
      <c r="FW37" s="62"/>
      <c r="FX37" s="62"/>
      <c r="FY37" s="62"/>
      <c r="FZ37" s="62"/>
      <c r="GA37" s="62"/>
      <c r="GB37" s="62"/>
      <c r="GC37" s="62"/>
      <c r="GD37" s="62"/>
      <c r="GE37" s="62"/>
      <c r="GF37" s="62"/>
      <c r="GG37" s="62"/>
      <c r="GH37" s="62"/>
      <c r="GI37" s="53"/>
      <c r="GJ37" s="62"/>
      <c r="GK37" s="62"/>
      <c r="GL37" s="62"/>
      <c r="GM37" s="62"/>
      <c r="GN37" s="25"/>
      <c r="GO37" s="25"/>
      <c r="GP37" s="25"/>
      <c r="GQ37" s="25"/>
      <c r="GR37" s="25"/>
      <c r="GS37" s="25"/>
      <c r="GT37" s="53"/>
      <c r="GU37" s="53"/>
      <c r="GV37" s="53"/>
      <c r="GW37" s="53"/>
      <c r="GX37" s="53"/>
      <c r="GY37" s="53"/>
      <c r="GZ37" s="53"/>
      <c r="HA37" s="53"/>
      <c r="HB37" s="53"/>
      <c r="HC37" s="53"/>
      <c r="HD37" s="53"/>
      <c r="HE37" s="53"/>
      <c r="HF37" s="66"/>
      <c r="HG37" s="66"/>
      <c r="HH37" s="66"/>
      <c r="HI37" s="66"/>
      <c r="HJ37" s="66"/>
      <c r="HK37" s="66"/>
      <c r="HL37" s="66"/>
      <c r="HM37" s="91"/>
      <c r="HN37" s="25"/>
      <c r="HO37" s="25"/>
      <c r="HP37" s="25"/>
      <c r="HQ37" s="25"/>
      <c r="HR37" s="25"/>
      <c r="HS37" s="25"/>
      <c r="HT37" s="25"/>
      <c r="HU37" s="25"/>
      <c r="HV37" s="25"/>
      <c r="HW37" s="25"/>
      <c r="HX37" s="25"/>
      <c r="HY37" s="25"/>
      <c r="HZ37" s="25"/>
      <c r="IA37" s="25"/>
      <c r="IB37" s="25"/>
      <c r="IC37" s="25"/>
      <c r="ID37" s="25"/>
      <c r="IE37" s="25"/>
      <c r="IF37" s="25"/>
      <c r="IG37" s="25"/>
      <c r="IH37" s="25"/>
      <c r="II37" s="25"/>
    </row>
    <row r="38" spans="1:460" s="3" customFormat="1" ht="30" customHeight="1" thickBot="1">
      <c r="A38" s="28"/>
      <c r="B38" s="51" t="s">
        <v>44</v>
      </c>
      <c r="C38" s="75" t="s">
        <v>53</v>
      </c>
      <c r="D38" s="22"/>
      <c r="E38" s="44">
        <f>F36</f>
        <v>44160</v>
      </c>
      <c r="F38" s="44">
        <f>E38+5</f>
        <v>44165</v>
      </c>
      <c r="G38" s="14"/>
      <c r="H38" s="14">
        <f t="shared" si="136"/>
        <v>6</v>
      </c>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71"/>
      <c r="FU38" s="62"/>
      <c r="FV38" s="62"/>
      <c r="FW38" s="62"/>
      <c r="FX38" s="62"/>
      <c r="FY38" s="62"/>
      <c r="FZ38" s="62"/>
      <c r="GA38" s="62"/>
      <c r="GB38" s="62"/>
      <c r="GC38" s="62"/>
      <c r="GD38" s="62"/>
      <c r="GE38" s="62"/>
      <c r="GF38" s="62"/>
      <c r="GG38" s="62"/>
      <c r="GH38" s="62"/>
      <c r="GI38" s="53"/>
      <c r="GJ38" s="62"/>
      <c r="GK38" s="62"/>
      <c r="GL38" s="62"/>
      <c r="GM38" s="62"/>
      <c r="GN38" s="25"/>
      <c r="GO38" s="25"/>
      <c r="GP38" s="25"/>
      <c r="GQ38" s="25"/>
      <c r="GR38" s="25"/>
      <c r="GS38" s="25"/>
      <c r="GT38" s="53"/>
      <c r="GU38" s="53"/>
      <c r="GV38" s="53"/>
      <c r="GW38" s="53"/>
      <c r="GX38" s="53"/>
      <c r="GY38" s="53"/>
      <c r="GZ38" s="53"/>
      <c r="HA38" s="53"/>
      <c r="HB38" s="53"/>
      <c r="HC38" s="53"/>
      <c r="HD38" s="53"/>
      <c r="HE38" s="53"/>
      <c r="HF38" s="66"/>
      <c r="HG38" s="66"/>
      <c r="HH38" s="66"/>
      <c r="HI38" s="66"/>
      <c r="HJ38" s="66"/>
      <c r="HK38" s="66"/>
      <c r="HL38" s="66"/>
      <c r="HM38" s="91"/>
      <c r="HN38" s="25"/>
      <c r="HO38" s="25"/>
      <c r="HP38" s="25"/>
      <c r="HQ38" s="25"/>
      <c r="HR38" s="25"/>
      <c r="HS38" s="25"/>
      <c r="HT38" s="25"/>
      <c r="HU38" s="25"/>
      <c r="HV38" s="25"/>
      <c r="HW38" s="25"/>
      <c r="HX38" s="25"/>
      <c r="HY38" s="25"/>
      <c r="HZ38" s="25"/>
      <c r="IA38" s="25"/>
      <c r="IB38" s="25"/>
      <c r="IC38" s="25"/>
      <c r="ID38" s="25"/>
      <c r="IE38" s="25"/>
      <c r="IF38" s="25"/>
      <c r="IG38" s="25"/>
      <c r="IH38" s="25"/>
      <c r="II38" s="25"/>
    </row>
    <row r="39" spans="1:460" s="3" customFormat="1" ht="30" customHeight="1" thickBot="1">
      <c r="A39" s="28" t="s">
        <v>35</v>
      </c>
      <c r="B39" s="95" t="s">
        <v>41</v>
      </c>
      <c r="C39" s="37"/>
      <c r="D39" s="23"/>
      <c r="E39" s="45"/>
      <c r="F39" s="46"/>
      <c r="G39" s="14"/>
      <c r="H39" s="14" t="str">
        <f t="shared" si="136"/>
        <v/>
      </c>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t="s">
        <v>14</v>
      </c>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53"/>
      <c r="HE39" s="53"/>
      <c r="HF39" s="53"/>
      <c r="HG39" s="53"/>
      <c r="HH39" s="53"/>
      <c r="HI39" s="53"/>
      <c r="HJ39" s="53"/>
      <c r="HK39" s="53"/>
      <c r="HL39" s="53"/>
      <c r="HM39" s="59"/>
      <c r="HN39" s="25"/>
      <c r="HO39" s="25"/>
      <c r="HP39" s="25"/>
      <c r="HQ39" s="25"/>
      <c r="HR39" s="25"/>
      <c r="HS39" s="25"/>
      <c r="HT39" s="25"/>
      <c r="HU39" s="25"/>
      <c r="HV39" s="25"/>
      <c r="HW39" s="25"/>
      <c r="HX39" s="25"/>
      <c r="HY39" s="25"/>
      <c r="HZ39" s="25"/>
      <c r="IA39" s="25"/>
      <c r="IB39" s="25"/>
      <c r="IC39" s="25"/>
      <c r="ID39" s="25"/>
      <c r="IE39" s="25"/>
      <c r="IF39" s="25"/>
      <c r="IG39" s="25"/>
      <c r="IH39" s="25"/>
      <c r="II39" s="25"/>
    </row>
    <row r="40" spans="1:460" s="3" customFormat="1" ht="30" customHeight="1" thickBot="1">
      <c r="A40" s="28"/>
      <c r="B40" s="50" t="s">
        <v>81</v>
      </c>
      <c r="C40" s="77" t="s">
        <v>61</v>
      </c>
      <c r="D40" s="24"/>
      <c r="E40" s="47">
        <f>F36+1</f>
        <v>44161</v>
      </c>
      <c r="F40" s="47">
        <f>E40+10</f>
        <v>44171</v>
      </c>
      <c r="G40" s="14"/>
      <c r="H40" s="14">
        <f t="shared" si="136"/>
        <v>11</v>
      </c>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25"/>
      <c r="GH40" s="25"/>
      <c r="GI40" s="53"/>
      <c r="GJ40" s="25"/>
      <c r="GK40" s="25"/>
      <c r="GL40" s="25"/>
      <c r="GM40" s="25"/>
      <c r="GN40" s="25"/>
      <c r="GO40" s="25"/>
      <c r="GP40" s="25"/>
      <c r="GQ40" s="25"/>
      <c r="GR40" s="25"/>
      <c r="GS40" s="25"/>
      <c r="GT40" s="53"/>
      <c r="GU40" s="53"/>
      <c r="GV40" s="53"/>
      <c r="GW40" s="53"/>
      <c r="GX40" s="53"/>
      <c r="GY40" s="53"/>
      <c r="GZ40" s="53"/>
      <c r="HA40" s="53"/>
      <c r="HB40" s="53"/>
      <c r="HC40" s="53"/>
      <c r="HD40" s="53"/>
      <c r="HE40" s="53"/>
      <c r="HF40" s="53"/>
      <c r="HG40" s="53"/>
      <c r="HH40" s="53"/>
      <c r="HI40" s="53"/>
      <c r="HJ40" s="53"/>
      <c r="HK40" s="53"/>
      <c r="HL40" s="53"/>
      <c r="HM40" s="59"/>
      <c r="HN40" s="25"/>
      <c r="HO40" s="25"/>
      <c r="HP40" s="25"/>
      <c r="HQ40" s="25"/>
      <c r="HR40" s="25"/>
      <c r="HS40" s="25"/>
      <c r="HT40" s="25"/>
      <c r="HU40" s="25"/>
      <c r="HV40" s="25"/>
      <c r="HW40" s="25"/>
      <c r="HX40" s="25"/>
      <c r="HY40" s="25"/>
      <c r="HZ40" s="25"/>
      <c r="IA40" s="25"/>
      <c r="IB40" s="25"/>
      <c r="IC40" s="25"/>
      <c r="ID40" s="25"/>
      <c r="IE40" s="25"/>
      <c r="IF40" s="25"/>
      <c r="IG40" s="25"/>
      <c r="IH40" s="25"/>
      <c r="II40" s="25"/>
    </row>
    <row r="41" spans="1:460" s="3" customFormat="1" ht="30" customHeight="1" thickBot="1">
      <c r="A41" s="28"/>
      <c r="B41" s="50" t="s">
        <v>25</v>
      </c>
      <c r="C41" s="77" t="s">
        <v>59</v>
      </c>
      <c r="D41" s="24"/>
      <c r="E41" s="47">
        <f>F40</f>
        <v>44171</v>
      </c>
      <c r="F41" s="47">
        <f>E41+5</f>
        <v>44176</v>
      </c>
      <c r="G41" s="14"/>
      <c r="H41" s="14">
        <f t="shared" si="136"/>
        <v>6</v>
      </c>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57"/>
      <c r="FU41" s="25"/>
      <c r="FV41" s="25"/>
      <c r="FW41" s="25"/>
      <c r="FX41" s="25"/>
      <c r="FY41" s="25"/>
      <c r="FZ41" s="25"/>
      <c r="GA41" s="25"/>
      <c r="GB41" s="25"/>
      <c r="GC41" s="25"/>
      <c r="GD41" s="25"/>
      <c r="GE41" s="25"/>
      <c r="GF41" s="25"/>
      <c r="GG41" s="25"/>
      <c r="GH41" s="25"/>
      <c r="GI41" s="53"/>
      <c r="GJ41" s="25"/>
      <c r="GK41" s="25"/>
      <c r="GL41" s="25"/>
      <c r="GM41" s="25"/>
      <c r="GN41" s="25"/>
      <c r="GO41" s="25"/>
      <c r="GP41" s="25"/>
      <c r="GQ41" s="25"/>
      <c r="GR41" s="25"/>
      <c r="GS41" s="25"/>
      <c r="GT41" s="53"/>
      <c r="GU41" s="53"/>
      <c r="GV41" s="53"/>
      <c r="GW41" s="53"/>
      <c r="GX41" s="53"/>
      <c r="GY41" s="53"/>
      <c r="GZ41" s="53"/>
      <c r="HA41" s="53"/>
      <c r="HB41" s="53"/>
      <c r="HC41" s="53"/>
      <c r="HD41" s="53"/>
      <c r="HE41" s="53"/>
      <c r="HF41" s="53"/>
      <c r="HG41" s="53"/>
      <c r="HH41" s="53"/>
      <c r="HI41" s="53"/>
      <c r="HJ41" s="53"/>
      <c r="HK41" s="53"/>
      <c r="HL41" s="53"/>
      <c r="HM41" s="59"/>
      <c r="HN41" s="25"/>
      <c r="HO41" s="25"/>
      <c r="HP41" s="25"/>
      <c r="HQ41" s="25"/>
      <c r="HR41" s="25"/>
      <c r="HS41" s="25"/>
      <c r="HT41" s="25"/>
      <c r="HU41" s="25"/>
      <c r="HV41" s="25"/>
      <c r="HW41" s="25"/>
      <c r="HX41" s="25"/>
      <c r="HY41" s="25"/>
      <c r="HZ41" s="25"/>
      <c r="IA41" s="25"/>
      <c r="IB41" s="25"/>
      <c r="IC41" s="25"/>
      <c r="ID41" s="25"/>
      <c r="IE41" s="25"/>
      <c r="IF41" s="25"/>
      <c r="IG41" s="25"/>
      <c r="IH41" s="25"/>
      <c r="II41" s="25"/>
      <c r="IJ41" s="68"/>
      <c r="IK41" s="68"/>
      <c r="IL41" s="68"/>
      <c r="IM41" s="68"/>
      <c r="IN41" s="68"/>
      <c r="IO41" s="68"/>
      <c r="IP41" s="68"/>
      <c r="IQ41" s="68"/>
      <c r="IR41" s="68"/>
      <c r="IS41" s="68"/>
      <c r="IT41" s="68"/>
      <c r="IU41" s="68"/>
      <c r="IV41" s="68"/>
      <c r="IW41" s="68"/>
      <c r="IX41" s="68"/>
      <c r="IY41" s="68"/>
      <c r="IZ41" s="68"/>
      <c r="JA41" s="68"/>
      <c r="JB41" s="68"/>
      <c r="JC41" s="68"/>
      <c r="JD41" s="68"/>
      <c r="JE41" s="68"/>
      <c r="JF41" s="68"/>
      <c r="JG41" s="68"/>
      <c r="JH41" s="68"/>
      <c r="JI41" s="68"/>
      <c r="JJ41" s="68"/>
      <c r="JK41" s="68"/>
      <c r="JL41" s="68"/>
      <c r="JM41" s="68"/>
      <c r="JN41" s="68"/>
      <c r="JO41" s="68"/>
      <c r="JP41" s="68"/>
      <c r="JQ41" s="68"/>
      <c r="JR41" s="68"/>
      <c r="JS41" s="68"/>
      <c r="JT41" s="68"/>
      <c r="JU41" s="68"/>
      <c r="JV41" s="68"/>
      <c r="JW41" s="68"/>
      <c r="JX41" s="68"/>
      <c r="JY41" s="68"/>
      <c r="JZ41" s="68"/>
      <c r="KA41" s="68"/>
      <c r="KB41" s="68"/>
      <c r="KC41" s="68"/>
      <c r="KD41" s="68"/>
      <c r="KE41" s="68"/>
      <c r="KF41" s="68"/>
      <c r="KG41" s="68"/>
      <c r="KH41" s="68"/>
      <c r="KI41" s="68"/>
      <c r="KJ41" s="68"/>
      <c r="KK41" s="68"/>
      <c r="KL41" s="68"/>
      <c r="KM41" s="68"/>
      <c r="KN41" s="68"/>
      <c r="KO41" s="68"/>
      <c r="KP41" s="68"/>
      <c r="KQ41" s="68"/>
      <c r="KR41" s="68"/>
      <c r="KS41" s="68"/>
      <c r="KT41" s="68"/>
      <c r="KU41" s="68"/>
      <c r="KV41" s="68"/>
      <c r="KW41" s="68"/>
      <c r="KX41" s="68"/>
      <c r="KY41" s="68"/>
      <c r="KZ41" s="68"/>
      <c r="LA41" s="68"/>
      <c r="LB41" s="68"/>
      <c r="LC41" s="68"/>
      <c r="LD41" s="68"/>
      <c r="LE41" s="68"/>
      <c r="LF41" s="68"/>
      <c r="LG41" s="68"/>
      <c r="LH41" s="68"/>
      <c r="LI41" s="68"/>
      <c r="LJ41" s="68"/>
      <c r="LK41" s="68"/>
      <c r="LL41" s="68"/>
      <c r="LM41" s="68"/>
      <c r="LN41" s="68"/>
      <c r="LO41" s="68"/>
      <c r="LP41" s="68"/>
      <c r="LQ41" s="68"/>
      <c r="LR41" s="68"/>
      <c r="LS41" s="68"/>
      <c r="LT41" s="68"/>
      <c r="LU41" s="68"/>
      <c r="LV41" s="68"/>
      <c r="LW41" s="68"/>
      <c r="LX41" s="68"/>
      <c r="LY41" s="68"/>
      <c r="LZ41" s="68"/>
      <c r="MA41" s="68"/>
      <c r="MB41" s="68"/>
      <c r="MC41" s="68"/>
      <c r="MD41" s="68"/>
      <c r="ME41" s="68"/>
      <c r="MF41" s="68"/>
      <c r="MG41" s="68"/>
      <c r="MH41" s="68"/>
      <c r="MI41" s="68"/>
      <c r="MJ41" s="68"/>
      <c r="MK41" s="68"/>
      <c r="ML41" s="68"/>
      <c r="MM41" s="68"/>
      <c r="MN41" s="68"/>
      <c r="MO41" s="68"/>
      <c r="MP41" s="68"/>
      <c r="MQ41" s="68"/>
      <c r="MR41" s="68"/>
      <c r="MS41" s="68"/>
      <c r="MT41" s="68"/>
      <c r="MU41" s="68"/>
      <c r="MV41" s="68"/>
      <c r="MW41" s="68"/>
      <c r="MX41" s="68"/>
      <c r="MY41" s="68"/>
      <c r="MZ41" s="68"/>
      <c r="NA41" s="68"/>
      <c r="NB41" s="68"/>
      <c r="NC41" s="68"/>
      <c r="ND41" s="68"/>
      <c r="NE41" s="68"/>
      <c r="NF41" s="68"/>
      <c r="NG41" s="68"/>
      <c r="NH41" s="68"/>
      <c r="NI41" s="68"/>
      <c r="NJ41" s="68"/>
      <c r="NK41" s="68"/>
      <c r="NL41" s="68"/>
      <c r="NM41" s="68"/>
      <c r="NN41" s="68"/>
      <c r="NO41" s="68"/>
      <c r="NP41" s="68"/>
      <c r="NQ41" s="68"/>
      <c r="NR41" s="68"/>
      <c r="NS41" s="68"/>
      <c r="NT41" s="68"/>
      <c r="NU41" s="68"/>
      <c r="NV41" s="68"/>
      <c r="NW41" s="68"/>
      <c r="NX41" s="68"/>
      <c r="NY41" s="68"/>
      <c r="NZ41" s="68"/>
      <c r="OA41" s="68"/>
      <c r="OB41" s="68"/>
      <c r="OC41" s="68"/>
      <c r="OD41" s="68"/>
      <c r="OE41" s="68"/>
      <c r="OF41" s="68"/>
      <c r="OG41" s="68"/>
      <c r="OH41" s="68"/>
      <c r="OI41" s="68"/>
      <c r="OJ41" s="68"/>
      <c r="OK41" s="68"/>
      <c r="OL41" s="68"/>
      <c r="OM41" s="68"/>
      <c r="ON41" s="68"/>
      <c r="OO41" s="68"/>
      <c r="OP41" s="68"/>
      <c r="OQ41" s="68"/>
      <c r="OR41" s="68"/>
      <c r="OS41" s="68"/>
      <c r="OT41" s="68"/>
      <c r="OU41" s="68"/>
      <c r="OV41" s="68"/>
      <c r="OW41" s="68"/>
      <c r="OX41" s="68"/>
      <c r="OY41" s="68"/>
      <c r="OZ41" s="68"/>
      <c r="PA41" s="68"/>
      <c r="PB41" s="68"/>
      <c r="PC41" s="68"/>
      <c r="PD41" s="68"/>
      <c r="PE41" s="68"/>
      <c r="PF41" s="68"/>
      <c r="PG41" s="68"/>
      <c r="PH41" s="68"/>
      <c r="PI41" s="68"/>
      <c r="PJ41" s="68"/>
      <c r="PK41" s="68"/>
      <c r="PL41" s="68"/>
      <c r="PM41" s="68"/>
      <c r="PN41" s="68"/>
      <c r="PO41" s="68"/>
      <c r="PP41" s="68"/>
      <c r="PQ41" s="68"/>
      <c r="PR41" s="68"/>
      <c r="PS41" s="68"/>
      <c r="PT41" s="68"/>
      <c r="PU41" s="68"/>
      <c r="PV41" s="68"/>
      <c r="PW41" s="68"/>
      <c r="PX41" s="68"/>
      <c r="PY41" s="68"/>
      <c r="PZ41" s="68"/>
      <c r="QA41" s="68"/>
      <c r="QB41" s="68"/>
      <c r="QC41" s="68"/>
      <c r="QD41" s="68"/>
      <c r="QE41" s="68"/>
      <c r="QF41" s="68"/>
      <c r="QG41" s="68"/>
      <c r="QH41" s="68"/>
      <c r="QI41" s="68"/>
      <c r="QJ41" s="68"/>
      <c r="QK41" s="68"/>
      <c r="QL41" s="68"/>
      <c r="QM41" s="68"/>
      <c r="QN41" s="68"/>
      <c r="QO41" s="68"/>
      <c r="QP41" s="68"/>
      <c r="QQ41" s="68"/>
      <c r="QR41" s="68"/>
    </row>
    <row r="42" spans="1:460" s="3" customFormat="1" ht="30" customHeight="1" thickBot="1">
      <c r="A42" s="28"/>
      <c r="B42" s="50" t="s">
        <v>23</v>
      </c>
      <c r="C42" s="77" t="s">
        <v>61</v>
      </c>
      <c r="D42" s="24"/>
      <c r="E42" s="47">
        <f>F41</f>
        <v>44176</v>
      </c>
      <c r="F42" s="47">
        <f>E42+5</f>
        <v>44181</v>
      </c>
      <c r="G42" s="14"/>
      <c r="H42" s="14">
        <f t="shared" si="136"/>
        <v>6</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57"/>
      <c r="FU42" s="25"/>
      <c r="FV42" s="25"/>
      <c r="FW42" s="25"/>
      <c r="FX42" s="25"/>
      <c r="FY42" s="25"/>
      <c r="FZ42" s="25"/>
      <c r="GA42" s="25"/>
      <c r="GB42" s="25"/>
      <c r="GC42" s="25"/>
      <c r="GD42" s="25"/>
      <c r="GE42" s="25"/>
      <c r="GF42" s="25"/>
      <c r="GG42" s="25"/>
      <c r="GH42" s="25"/>
      <c r="GI42" s="53"/>
      <c r="GJ42" s="25"/>
      <c r="GK42" s="25"/>
      <c r="GL42" s="25"/>
      <c r="GM42" s="25"/>
      <c r="GN42" s="25"/>
      <c r="GO42" s="25"/>
      <c r="GP42" s="25"/>
      <c r="GQ42" s="25"/>
      <c r="GR42" s="25"/>
      <c r="GS42" s="25"/>
      <c r="GT42" s="25"/>
      <c r="GU42" s="25"/>
      <c r="GV42" s="25"/>
      <c r="GW42" s="53"/>
      <c r="GX42" s="53"/>
      <c r="GY42" s="53"/>
      <c r="GZ42" s="53"/>
      <c r="HA42" s="53"/>
      <c r="HB42" s="53"/>
      <c r="HC42" s="53"/>
      <c r="HD42" s="53"/>
      <c r="HE42" s="53"/>
      <c r="HF42" s="53"/>
      <c r="HG42" s="53"/>
      <c r="HH42" s="53"/>
      <c r="HI42" s="53"/>
      <c r="HJ42" s="53"/>
      <c r="HK42" s="53"/>
      <c r="HL42" s="53"/>
      <c r="HM42" s="59"/>
      <c r="HN42" s="25"/>
      <c r="HO42" s="25"/>
      <c r="HP42" s="25"/>
      <c r="HQ42" s="25"/>
      <c r="HR42" s="25"/>
      <c r="HS42" s="25"/>
      <c r="HT42" s="25"/>
      <c r="HU42" s="25"/>
      <c r="HV42" s="25"/>
      <c r="HW42" s="25"/>
      <c r="HX42" s="25"/>
      <c r="HY42" s="25"/>
      <c r="HZ42" s="25"/>
      <c r="IA42" s="25"/>
      <c r="IB42" s="25"/>
      <c r="IC42" s="25"/>
      <c r="ID42" s="25"/>
      <c r="IE42" s="25"/>
      <c r="IF42" s="25"/>
      <c r="IG42" s="25"/>
      <c r="IH42" s="25"/>
      <c r="II42" s="25"/>
      <c r="IJ42" s="68"/>
      <c r="IK42" s="68"/>
      <c r="IL42" s="68"/>
      <c r="IM42" s="68"/>
      <c r="IN42" s="68"/>
      <c r="IO42" s="68"/>
      <c r="IP42" s="68"/>
      <c r="IQ42" s="68"/>
      <c r="IR42" s="68"/>
      <c r="IS42" s="68"/>
      <c r="IT42" s="68"/>
      <c r="IU42" s="68"/>
      <c r="IV42" s="68"/>
      <c r="IW42" s="68"/>
      <c r="IX42" s="68"/>
      <c r="IY42" s="68"/>
      <c r="IZ42" s="68"/>
      <c r="JA42" s="68"/>
      <c r="JB42" s="68"/>
      <c r="JC42" s="68"/>
      <c r="JD42" s="68"/>
      <c r="JE42" s="68"/>
      <c r="JF42" s="68"/>
      <c r="JG42" s="68"/>
      <c r="JH42" s="68"/>
      <c r="JI42" s="68"/>
      <c r="JJ42" s="68"/>
      <c r="JK42" s="68"/>
      <c r="JL42" s="68"/>
      <c r="JM42" s="68"/>
      <c r="JN42" s="68"/>
      <c r="JO42" s="68"/>
      <c r="JP42" s="68"/>
      <c r="JQ42" s="68"/>
      <c r="JR42" s="68"/>
      <c r="JS42" s="68"/>
      <c r="JT42" s="68"/>
      <c r="JU42" s="68"/>
      <c r="JV42" s="68"/>
      <c r="JW42" s="68"/>
      <c r="JX42" s="68"/>
      <c r="JY42" s="68"/>
      <c r="JZ42" s="68"/>
      <c r="KA42" s="68"/>
      <c r="KB42" s="68"/>
      <c r="KC42" s="68"/>
      <c r="KD42" s="68"/>
      <c r="KE42" s="68"/>
      <c r="KF42" s="68"/>
      <c r="KG42" s="68"/>
      <c r="KH42" s="68"/>
      <c r="KI42" s="68"/>
      <c r="KJ42" s="68"/>
      <c r="KK42" s="68"/>
      <c r="KL42" s="68"/>
      <c r="KM42" s="68"/>
      <c r="KN42" s="68"/>
      <c r="KO42" s="68"/>
      <c r="KP42" s="68"/>
      <c r="KQ42" s="68"/>
      <c r="KR42" s="68"/>
      <c r="KS42" s="68"/>
      <c r="KT42" s="68"/>
      <c r="KU42" s="68"/>
      <c r="KV42" s="68"/>
      <c r="KW42" s="68"/>
      <c r="KX42" s="68"/>
      <c r="KY42" s="68"/>
      <c r="KZ42" s="68"/>
      <c r="LA42" s="68"/>
      <c r="LB42" s="68"/>
      <c r="LC42" s="68"/>
      <c r="LD42" s="68"/>
      <c r="LE42" s="68"/>
      <c r="LF42" s="68"/>
      <c r="LG42" s="68"/>
      <c r="LH42" s="68"/>
      <c r="LI42" s="68"/>
      <c r="LJ42" s="68"/>
      <c r="LK42" s="68"/>
      <c r="LL42" s="68"/>
      <c r="LM42" s="68"/>
      <c r="LN42" s="68"/>
      <c r="LO42" s="68"/>
      <c r="LP42" s="68"/>
      <c r="LQ42" s="68"/>
      <c r="LR42" s="68"/>
      <c r="LS42" s="68"/>
      <c r="LT42" s="68"/>
      <c r="LU42" s="68"/>
      <c r="LV42" s="68"/>
      <c r="LW42" s="68"/>
      <c r="LX42" s="68"/>
      <c r="LY42" s="68"/>
      <c r="LZ42" s="68"/>
      <c r="MA42" s="68"/>
      <c r="MB42" s="68"/>
      <c r="MC42" s="68"/>
      <c r="MD42" s="68"/>
      <c r="ME42" s="68"/>
      <c r="MF42" s="68"/>
      <c r="MG42" s="68"/>
      <c r="MH42" s="68"/>
      <c r="MI42" s="68"/>
      <c r="MJ42" s="68"/>
      <c r="MK42" s="68"/>
      <c r="ML42" s="68"/>
      <c r="MM42" s="68"/>
      <c r="MN42" s="68"/>
      <c r="MO42" s="68"/>
      <c r="MP42" s="68"/>
      <c r="MQ42" s="68"/>
      <c r="MR42" s="68"/>
      <c r="MS42" s="68"/>
      <c r="MT42" s="68"/>
      <c r="MU42" s="68"/>
      <c r="MV42" s="68"/>
      <c r="MW42" s="68"/>
      <c r="MX42" s="68"/>
      <c r="MY42" s="68"/>
      <c r="MZ42" s="68"/>
      <c r="NA42" s="68"/>
      <c r="NB42" s="68"/>
      <c r="NC42" s="68"/>
      <c r="ND42" s="68"/>
      <c r="NE42" s="68"/>
      <c r="NF42" s="68"/>
      <c r="NG42" s="68"/>
      <c r="NH42" s="68"/>
      <c r="NI42" s="68"/>
      <c r="NJ42" s="68"/>
      <c r="NK42" s="68"/>
      <c r="NL42" s="68"/>
      <c r="NM42" s="68"/>
      <c r="NN42" s="68"/>
      <c r="NO42" s="68"/>
      <c r="NP42" s="68"/>
      <c r="NQ42" s="68"/>
      <c r="NR42" s="68"/>
      <c r="NS42" s="68"/>
      <c r="NT42" s="68"/>
      <c r="NU42" s="68"/>
      <c r="NV42" s="68"/>
      <c r="NW42" s="68"/>
      <c r="NX42" s="68"/>
      <c r="NY42" s="68"/>
      <c r="NZ42" s="68"/>
      <c r="OA42" s="68"/>
      <c r="OB42" s="68"/>
      <c r="OC42" s="68"/>
      <c r="OD42" s="68"/>
      <c r="OE42" s="68"/>
      <c r="OF42" s="68"/>
      <c r="OG42" s="68"/>
      <c r="OH42" s="68"/>
      <c r="OI42" s="68"/>
      <c r="OJ42" s="68"/>
      <c r="OK42" s="68"/>
      <c r="OL42" s="68"/>
      <c r="OM42" s="68"/>
      <c r="ON42" s="68"/>
      <c r="OO42" s="68"/>
      <c r="OP42" s="68"/>
      <c r="OQ42" s="68"/>
      <c r="OR42" s="68"/>
      <c r="OS42" s="68"/>
      <c r="OT42" s="68"/>
      <c r="OU42" s="68"/>
      <c r="OV42" s="68"/>
      <c r="OW42" s="68"/>
      <c r="OX42" s="68"/>
      <c r="OY42" s="68"/>
      <c r="OZ42" s="68"/>
      <c r="PA42" s="68"/>
      <c r="PB42" s="68"/>
      <c r="PC42" s="68"/>
      <c r="PD42" s="68"/>
      <c r="PE42" s="68"/>
      <c r="PF42" s="68"/>
      <c r="PG42" s="68"/>
      <c r="PH42" s="68"/>
      <c r="PI42" s="68"/>
      <c r="PJ42" s="68"/>
      <c r="PK42" s="68"/>
      <c r="PL42" s="68"/>
      <c r="PM42" s="68"/>
      <c r="PN42" s="68"/>
      <c r="PO42" s="68"/>
      <c r="PP42" s="68"/>
      <c r="PQ42" s="68"/>
      <c r="PR42" s="68"/>
      <c r="PS42" s="68"/>
      <c r="PT42" s="68"/>
      <c r="PU42" s="68"/>
      <c r="PV42" s="68"/>
      <c r="PW42" s="68"/>
      <c r="PX42" s="68"/>
      <c r="PY42" s="68"/>
      <c r="PZ42" s="68"/>
      <c r="QA42" s="68"/>
      <c r="QB42" s="68"/>
      <c r="QC42" s="68"/>
      <c r="QD42" s="68"/>
      <c r="QE42" s="68"/>
      <c r="QF42" s="68"/>
      <c r="QG42" s="68"/>
      <c r="QH42" s="68"/>
      <c r="QI42" s="68"/>
      <c r="QJ42" s="68"/>
      <c r="QK42" s="68"/>
      <c r="QL42" s="68"/>
      <c r="QM42" s="68"/>
      <c r="QN42" s="68"/>
      <c r="QO42" s="68"/>
      <c r="QP42" s="68"/>
      <c r="QQ42" s="68"/>
      <c r="QR42" s="68"/>
    </row>
    <row r="43" spans="1:460" s="3" customFormat="1" ht="30" customHeight="1" thickBot="1">
      <c r="A43" s="28"/>
      <c r="B43" s="70" t="s">
        <v>49</v>
      </c>
      <c r="C43" s="77" t="s">
        <v>53</v>
      </c>
      <c r="D43" s="24"/>
      <c r="E43" s="47">
        <f>F42</f>
        <v>44181</v>
      </c>
      <c r="F43" s="47">
        <f>E43+7</f>
        <v>44188</v>
      </c>
      <c r="G43" s="14"/>
      <c r="H43" s="14">
        <f t="shared" si="136"/>
        <v>8</v>
      </c>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57"/>
      <c r="FU43" s="25"/>
      <c r="FV43" s="25"/>
      <c r="FW43" s="25"/>
      <c r="FX43" s="25"/>
      <c r="FY43" s="25"/>
      <c r="FZ43" s="25"/>
      <c r="GA43" s="25"/>
      <c r="GB43" s="25"/>
      <c r="GC43" s="25"/>
      <c r="GD43" s="25"/>
      <c r="GE43" s="25"/>
      <c r="GF43" s="25"/>
      <c r="GG43" s="25"/>
      <c r="GH43" s="25"/>
      <c r="GI43" s="53"/>
      <c r="GJ43" s="25"/>
      <c r="GK43" s="25"/>
      <c r="GL43" s="25"/>
      <c r="GM43" s="25"/>
      <c r="GN43" s="25"/>
      <c r="GO43" s="25"/>
      <c r="GP43" s="25"/>
      <c r="GQ43" s="25"/>
      <c r="GR43" s="25"/>
      <c r="GS43" s="25"/>
      <c r="GT43" s="25"/>
      <c r="GU43" s="25"/>
      <c r="GV43" s="25"/>
      <c r="GW43" s="53"/>
      <c r="GX43" s="53"/>
      <c r="GY43" s="53"/>
      <c r="GZ43" s="53"/>
      <c r="HA43" s="53"/>
      <c r="HB43" s="53"/>
      <c r="HC43" s="53"/>
      <c r="HD43" s="53"/>
      <c r="HE43" s="53"/>
      <c r="HF43" s="53"/>
      <c r="HG43" s="53"/>
      <c r="HH43" s="53"/>
      <c r="HI43" s="53"/>
      <c r="HJ43" s="53"/>
      <c r="HK43" s="53"/>
      <c r="HL43" s="53"/>
      <c r="HM43" s="53"/>
      <c r="HN43" s="25"/>
      <c r="HO43" s="25"/>
      <c r="HP43" s="25"/>
      <c r="HQ43" s="25"/>
      <c r="HR43" s="25"/>
      <c r="HS43" s="25"/>
      <c r="HT43" s="25"/>
      <c r="HU43" s="25"/>
      <c r="HV43" s="25"/>
      <c r="HW43" s="25"/>
      <c r="HX43" s="25"/>
      <c r="HY43" s="25"/>
      <c r="HZ43" s="25"/>
      <c r="IA43" s="25"/>
      <c r="IB43" s="25"/>
      <c r="IC43" s="25"/>
      <c r="ID43" s="25"/>
      <c r="IE43" s="25"/>
      <c r="IF43" s="25"/>
      <c r="IG43" s="25"/>
      <c r="IH43" s="25"/>
      <c r="II43" s="25"/>
      <c r="IJ43" s="68"/>
      <c r="IK43" s="68"/>
      <c r="IL43" s="68"/>
      <c r="IM43" s="68"/>
      <c r="IN43" s="68"/>
      <c r="IO43" s="68"/>
      <c r="IP43" s="68"/>
      <c r="IQ43" s="68"/>
      <c r="IR43" s="68"/>
      <c r="IS43" s="68"/>
      <c r="IT43" s="68"/>
      <c r="IU43" s="68"/>
      <c r="IV43" s="68"/>
      <c r="IW43" s="68"/>
      <c r="IX43" s="68"/>
      <c r="IY43" s="68"/>
      <c r="IZ43" s="68"/>
      <c r="JA43" s="68"/>
      <c r="JB43" s="68"/>
      <c r="JC43" s="68"/>
      <c r="JD43" s="68"/>
      <c r="JE43" s="68"/>
      <c r="JF43" s="68"/>
      <c r="JG43" s="68"/>
      <c r="JH43" s="68"/>
      <c r="JI43" s="68"/>
      <c r="JJ43" s="68"/>
      <c r="JK43" s="68"/>
      <c r="JL43" s="68"/>
      <c r="JM43" s="68"/>
      <c r="JN43" s="68"/>
      <c r="JO43" s="68"/>
      <c r="JP43" s="68"/>
      <c r="JQ43" s="68"/>
      <c r="JR43" s="68"/>
      <c r="JS43" s="68"/>
      <c r="JT43" s="68"/>
      <c r="JU43" s="68"/>
      <c r="JV43" s="68"/>
      <c r="JW43" s="68"/>
      <c r="JX43" s="68"/>
      <c r="JY43" s="68"/>
      <c r="JZ43" s="68"/>
      <c r="KA43" s="68"/>
      <c r="KB43" s="68"/>
      <c r="KC43" s="68"/>
      <c r="KD43" s="68"/>
      <c r="KE43" s="68"/>
      <c r="KF43" s="68"/>
      <c r="KG43" s="68"/>
      <c r="KH43" s="68"/>
      <c r="KI43" s="68"/>
      <c r="KJ43" s="68"/>
      <c r="KK43" s="68"/>
      <c r="KL43" s="68"/>
      <c r="KM43" s="68"/>
      <c r="KN43" s="68"/>
      <c r="KO43" s="68"/>
      <c r="KP43" s="68"/>
      <c r="KQ43" s="68"/>
      <c r="KR43" s="68"/>
      <c r="KS43" s="68"/>
      <c r="KT43" s="68"/>
      <c r="KU43" s="68"/>
      <c r="KV43" s="68"/>
      <c r="KW43" s="68"/>
      <c r="KX43" s="68"/>
      <c r="KY43" s="68"/>
      <c r="KZ43" s="68"/>
      <c r="LA43" s="68"/>
      <c r="LB43" s="68"/>
      <c r="LC43" s="68"/>
      <c r="LD43" s="68"/>
      <c r="LE43" s="68"/>
      <c r="LF43" s="68"/>
      <c r="LG43" s="68"/>
      <c r="LH43" s="68"/>
      <c r="LI43" s="68"/>
      <c r="LJ43" s="68"/>
      <c r="LK43" s="68"/>
      <c r="LL43" s="68"/>
      <c r="LM43" s="68"/>
      <c r="LN43" s="68"/>
      <c r="LO43" s="68"/>
      <c r="LP43" s="68"/>
      <c r="LQ43" s="68"/>
      <c r="LR43" s="68"/>
      <c r="LS43" s="68"/>
      <c r="LT43" s="68"/>
      <c r="LU43" s="68"/>
      <c r="LV43" s="68"/>
      <c r="LW43" s="68"/>
      <c r="LX43" s="68"/>
      <c r="LY43" s="68"/>
      <c r="LZ43" s="68"/>
      <c r="MA43" s="68"/>
      <c r="MB43" s="68"/>
      <c r="MC43" s="68"/>
      <c r="MD43" s="68"/>
      <c r="ME43" s="68"/>
      <c r="MF43" s="68"/>
      <c r="MG43" s="68"/>
      <c r="MH43" s="68"/>
      <c r="MI43" s="68"/>
      <c r="MJ43" s="68"/>
      <c r="MK43" s="68"/>
      <c r="ML43" s="68"/>
      <c r="MM43" s="68"/>
      <c r="MN43" s="68"/>
      <c r="MO43" s="68"/>
      <c r="MP43" s="68"/>
      <c r="MQ43" s="68"/>
      <c r="MR43" s="68"/>
      <c r="MS43" s="68"/>
      <c r="MT43" s="68"/>
      <c r="MU43" s="68"/>
      <c r="MV43" s="68"/>
      <c r="MW43" s="68"/>
      <c r="MX43" s="68"/>
      <c r="MY43" s="68"/>
      <c r="MZ43" s="68"/>
      <c r="NA43" s="68"/>
      <c r="NB43" s="68"/>
      <c r="NC43" s="68"/>
      <c r="ND43" s="68"/>
      <c r="NE43" s="68"/>
      <c r="NF43" s="68"/>
      <c r="NG43" s="68"/>
      <c r="NH43" s="68"/>
      <c r="NI43" s="68"/>
      <c r="NJ43" s="68"/>
      <c r="NK43" s="68"/>
      <c r="NL43" s="68"/>
      <c r="NM43" s="68"/>
      <c r="NN43" s="68"/>
      <c r="NO43" s="68"/>
      <c r="NP43" s="68"/>
      <c r="NQ43" s="68"/>
      <c r="NR43" s="68"/>
      <c r="NS43" s="68"/>
      <c r="NT43" s="68"/>
      <c r="NU43" s="68"/>
      <c r="NV43" s="68"/>
      <c r="NW43" s="68"/>
      <c r="NX43" s="68"/>
      <c r="NY43" s="68"/>
      <c r="NZ43" s="68"/>
      <c r="OA43" s="68"/>
      <c r="OB43" s="68"/>
      <c r="OC43" s="68"/>
      <c r="OD43" s="68"/>
      <c r="OE43" s="68"/>
      <c r="OF43" s="68"/>
      <c r="OG43" s="68"/>
      <c r="OH43" s="68"/>
      <c r="OI43" s="68"/>
      <c r="OJ43" s="68"/>
      <c r="OK43" s="68"/>
      <c r="OL43" s="68"/>
      <c r="OM43" s="68"/>
      <c r="ON43" s="68"/>
      <c r="OO43" s="68"/>
      <c r="OP43" s="68"/>
      <c r="OQ43" s="68"/>
      <c r="OR43" s="68"/>
      <c r="OS43" s="68"/>
      <c r="OT43" s="68"/>
      <c r="OU43" s="68"/>
      <c r="OV43" s="68"/>
      <c r="OW43" s="68"/>
      <c r="OX43" s="68"/>
      <c r="OY43" s="68"/>
      <c r="OZ43" s="68"/>
      <c r="PA43" s="68"/>
      <c r="PB43" s="68"/>
      <c r="PC43" s="68"/>
      <c r="PD43" s="68"/>
      <c r="PE43" s="68"/>
      <c r="PF43" s="68"/>
      <c r="PG43" s="68"/>
      <c r="PH43" s="68"/>
      <c r="PI43" s="68"/>
      <c r="PJ43" s="68"/>
      <c r="PK43" s="68"/>
      <c r="PL43" s="68"/>
      <c r="PM43" s="68"/>
      <c r="PN43" s="68"/>
      <c r="PO43" s="68"/>
      <c r="PP43" s="68"/>
      <c r="PQ43" s="68"/>
      <c r="PR43" s="68"/>
      <c r="PS43" s="68"/>
      <c r="PT43" s="68"/>
      <c r="PU43" s="68"/>
      <c r="PV43" s="68"/>
      <c r="PW43" s="68"/>
      <c r="PX43" s="68"/>
      <c r="PY43" s="68"/>
      <c r="PZ43" s="68"/>
      <c r="QA43" s="68"/>
      <c r="QB43" s="68"/>
      <c r="QC43" s="68"/>
      <c r="QD43" s="68"/>
      <c r="QE43" s="68"/>
      <c r="QF43" s="68"/>
      <c r="QG43" s="68"/>
      <c r="QH43" s="68"/>
      <c r="QI43" s="68"/>
      <c r="QJ43" s="68"/>
      <c r="QK43" s="68"/>
      <c r="QL43" s="68"/>
      <c r="QM43" s="68"/>
      <c r="QN43" s="68"/>
      <c r="QO43" s="68"/>
      <c r="QP43" s="68"/>
      <c r="QQ43" s="68"/>
      <c r="QR43" s="68"/>
    </row>
    <row r="44" spans="1:460" s="3" customFormat="1" ht="30" customHeight="1" thickBot="1">
      <c r="A44" s="28"/>
      <c r="B44" s="70" t="s">
        <v>50</v>
      </c>
      <c r="C44" s="77" t="s">
        <v>62</v>
      </c>
      <c r="D44" s="24"/>
      <c r="E44" s="47">
        <f>F43</f>
        <v>44188</v>
      </c>
      <c r="F44" s="47">
        <f>E44+7</f>
        <v>44195</v>
      </c>
      <c r="G44" s="14"/>
      <c r="H44" s="14"/>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57"/>
      <c r="FU44" s="25"/>
      <c r="FV44" s="25"/>
      <c r="FW44" s="25"/>
      <c r="FX44" s="25"/>
      <c r="FY44" s="25"/>
      <c r="FZ44" s="25"/>
      <c r="GA44" s="25"/>
      <c r="GB44" s="25"/>
      <c r="GC44" s="25"/>
      <c r="GD44" s="25"/>
      <c r="GE44" s="25"/>
      <c r="GF44" s="25"/>
      <c r="GG44" s="25"/>
      <c r="GH44" s="25"/>
      <c r="GI44" s="53"/>
      <c r="GJ44" s="25"/>
      <c r="GK44" s="25"/>
      <c r="GL44" s="25"/>
      <c r="GM44" s="25"/>
      <c r="GN44" s="25"/>
      <c r="GO44" s="25"/>
      <c r="GP44" s="25"/>
      <c r="GQ44" s="25"/>
      <c r="GR44" s="25"/>
      <c r="GS44" s="25"/>
      <c r="GT44" s="25"/>
      <c r="GU44" s="25"/>
      <c r="GV44" s="25"/>
      <c r="GW44" s="53"/>
      <c r="GX44" s="53"/>
      <c r="GY44" s="53"/>
      <c r="GZ44" s="53"/>
      <c r="HA44" s="53"/>
      <c r="HB44" s="53"/>
      <c r="HC44" s="53"/>
      <c r="HD44" s="53"/>
      <c r="HE44" s="53"/>
      <c r="HF44" s="53"/>
      <c r="HG44" s="53"/>
      <c r="HH44" s="53"/>
      <c r="HI44" s="53"/>
      <c r="HJ44" s="53"/>
      <c r="HK44" s="53"/>
      <c r="HL44" s="53"/>
      <c r="HM44" s="53"/>
      <c r="HN44" s="25"/>
      <c r="HO44" s="25"/>
      <c r="HP44" s="25"/>
      <c r="HQ44" s="25"/>
      <c r="HR44" s="25"/>
      <c r="HS44" s="25"/>
      <c r="HT44" s="25"/>
      <c r="HU44" s="25"/>
      <c r="HV44" s="25"/>
      <c r="HW44" s="25"/>
      <c r="HX44" s="25"/>
      <c r="HY44" s="25"/>
      <c r="HZ44" s="25"/>
      <c r="IA44" s="25"/>
      <c r="IB44" s="25"/>
      <c r="IC44" s="25"/>
      <c r="ID44" s="25"/>
      <c r="IE44" s="25"/>
      <c r="IF44" s="25"/>
      <c r="IG44" s="25"/>
      <c r="IH44" s="25"/>
      <c r="II44" s="25"/>
      <c r="IJ44" s="68"/>
      <c r="IK44" s="68"/>
      <c r="IL44" s="68"/>
      <c r="IM44" s="68"/>
      <c r="IN44" s="68"/>
      <c r="IO44" s="68"/>
      <c r="IP44" s="68"/>
      <c r="IQ44" s="68"/>
      <c r="IR44" s="68"/>
      <c r="IS44" s="68"/>
      <c r="IT44" s="68"/>
      <c r="IU44" s="68"/>
      <c r="IV44" s="68"/>
      <c r="IW44" s="68"/>
      <c r="IX44" s="68"/>
      <c r="IY44" s="68"/>
      <c r="IZ44" s="68"/>
      <c r="JA44" s="68"/>
      <c r="JB44" s="68"/>
      <c r="JC44" s="68"/>
      <c r="JD44" s="68"/>
      <c r="JE44" s="68"/>
      <c r="JF44" s="68"/>
      <c r="JG44" s="68"/>
      <c r="JH44" s="68"/>
      <c r="JI44" s="68"/>
      <c r="JJ44" s="68"/>
      <c r="JK44" s="68"/>
      <c r="JL44" s="68"/>
      <c r="JM44" s="68"/>
      <c r="JN44" s="68"/>
      <c r="JO44" s="68"/>
      <c r="JP44" s="68"/>
      <c r="JQ44" s="68"/>
      <c r="JR44" s="68"/>
      <c r="JS44" s="68"/>
      <c r="JT44" s="68"/>
      <c r="JU44" s="68"/>
      <c r="JV44" s="68"/>
      <c r="JW44" s="68"/>
      <c r="JX44" s="68"/>
      <c r="JY44" s="68"/>
      <c r="JZ44" s="68"/>
      <c r="KA44" s="68"/>
      <c r="KB44" s="68"/>
      <c r="KC44" s="68"/>
      <c r="KD44" s="68"/>
      <c r="KE44" s="68"/>
      <c r="KF44" s="68"/>
      <c r="KG44" s="68"/>
      <c r="KH44" s="68"/>
      <c r="KI44" s="68"/>
      <c r="KJ44" s="68"/>
      <c r="KK44" s="68"/>
      <c r="KL44" s="68"/>
      <c r="KM44" s="68"/>
      <c r="KN44" s="68"/>
      <c r="KO44" s="68"/>
      <c r="KP44" s="68"/>
      <c r="KQ44" s="68"/>
      <c r="KR44" s="68"/>
      <c r="KS44" s="68"/>
      <c r="KT44" s="68"/>
      <c r="KU44" s="68"/>
      <c r="KV44" s="68"/>
      <c r="KW44" s="68"/>
      <c r="KX44" s="68"/>
      <c r="KY44" s="68"/>
      <c r="KZ44" s="68"/>
      <c r="LA44" s="68"/>
      <c r="LB44" s="68"/>
      <c r="LC44" s="68"/>
      <c r="LD44" s="68"/>
      <c r="LE44" s="68"/>
      <c r="LF44" s="68"/>
      <c r="LG44" s="68"/>
      <c r="LH44" s="68"/>
      <c r="LI44" s="68"/>
      <c r="LJ44" s="68"/>
      <c r="LK44" s="68"/>
      <c r="LL44" s="68"/>
      <c r="LM44" s="68"/>
      <c r="LN44" s="68"/>
      <c r="LO44" s="68"/>
      <c r="LP44" s="68"/>
      <c r="LQ44" s="68"/>
      <c r="LR44" s="68"/>
      <c r="LS44" s="68"/>
      <c r="LT44" s="68"/>
      <c r="LU44" s="68"/>
      <c r="LV44" s="68"/>
      <c r="LW44" s="68"/>
      <c r="LX44" s="68"/>
      <c r="LY44" s="68"/>
      <c r="LZ44" s="68"/>
      <c r="MA44" s="68"/>
      <c r="MB44" s="68"/>
      <c r="MC44" s="68"/>
      <c r="MD44" s="68"/>
      <c r="ME44" s="68"/>
      <c r="MF44" s="68"/>
      <c r="MG44" s="68"/>
      <c r="MH44" s="68"/>
      <c r="MI44" s="68"/>
      <c r="MJ44" s="68"/>
      <c r="MK44" s="68"/>
      <c r="ML44" s="68"/>
      <c r="MM44" s="68"/>
      <c r="MN44" s="68"/>
      <c r="MO44" s="68"/>
      <c r="MP44" s="68"/>
      <c r="MQ44" s="68"/>
      <c r="MR44" s="68"/>
      <c r="MS44" s="68"/>
      <c r="MT44" s="68"/>
      <c r="MU44" s="68"/>
      <c r="MV44" s="68"/>
      <c r="MW44" s="68"/>
      <c r="MX44" s="68"/>
      <c r="MY44" s="68"/>
      <c r="MZ44" s="68"/>
      <c r="NA44" s="68"/>
      <c r="NB44" s="68"/>
      <c r="NC44" s="68"/>
      <c r="ND44" s="68"/>
      <c r="NE44" s="68"/>
      <c r="NF44" s="68"/>
      <c r="NG44" s="68"/>
      <c r="NH44" s="68"/>
      <c r="NI44" s="68"/>
      <c r="NJ44" s="68"/>
      <c r="NK44" s="68"/>
      <c r="NL44" s="68"/>
      <c r="NM44" s="68"/>
      <c r="NN44" s="68"/>
      <c r="NO44" s="68"/>
      <c r="NP44" s="68"/>
      <c r="NQ44" s="68"/>
      <c r="NR44" s="68"/>
      <c r="NS44" s="68"/>
      <c r="NT44" s="68"/>
      <c r="NU44" s="68"/>
      <c r="NV44" s="68"/>
      <c r="NW44" s="68"/>
      <c r="NX44" s="68"/>
      <c r="NY44" s="68"/>
      <c r="NZ44" s="68"/>
      <c r="OA44" s="68"/>
      <c r="OB44" s="68"/>
      <c r="OC44" s="68"/>
      <c r="OD44" s="68"/>
      <c r="OE44" s="68"/>
      <c r="OF44" s="68"/>
      <c r="OG44" s="68"/>
      <c r="OH44" s="68"/>
      <c r="OI44" s="68"/>
      <c r="OJ44" s="68"/>
      <c r="OK44" s="68"/>
      <c r="OL44" s="68"/>
      <c r="OM44" s="68"/>
      <c r="ON44" s="68"/>
      <c r="OO44" s="68"/>
      <c r="OP44" s="68"/>
      <c r="OQ44" s="68"/>
      <c r="OR44" s="68"/>
      <c r="OS44" s="68"/>
      <c r="OT44" s="68"/>
      <c r="OU44" s="68"/>
      <c r="OV44" s="68"/>
      <c r="OW44" s="68"/>
      <c r="OX44" s="68"/>
      <c r="OY44" s="68"/>
      <c r="OZ44" s="68"/>
      <c r="PA44" s="68"/>
      <c r="PB44" s="68"/>
      <c r="PC44" s="68"/>
      <c r="PD44" s="68"/>
      <c r="PE44" s="68"/>
      <c r="PF44" s="68"/>
      <c r="PG44" s="68"/>
      <c r="PH44" s="68"/>
      <c r="PI44" s="68"/>
      <c r="PJ44" s="68"/>
      <c r="PK44" s="68"/>
      <c r="PL44" s="68"/>
      <c r="PM44" s="68"/>
      <c r="PN44" s="68"/>
      <c r="PO44" s="68"/>
      <c r="PP44" s="68"/>
      <c r="PQ44" s="68"/>
      <c r="PR44" s="68"/>
      <c r="PS44" s="68"/>
      <c r="PT44" s="68"/>
      <c r="PU44" s="68"/>
      <c r="PV44" s="68"/>
      <c r="PW44" s="68"/>
      <c r="PX44" s="68"/>
      <c r="PY44" s="68"/>
      <c r="PZ44" s="68"/>
      <c r="QA44" s="68"/>
      <c r="QB44" s="68"/>
      <c r="QC44" s="68"/>
      <c r="QD44" s="68"/>
      <c r="QE44" s="68"/>
      <c r="QF44" s="68"/>
      <c r="QG44" s="68"/>
      <c r="QH44" s="68"/>
      <c r="QI44" s="68"/>
      <c r="QJ44" s="68"/>
      <c r="QK44" s="68"/>
      <c r="QL44" s="68"/>
      <c r="QM44" s="68"/>
      <c r="QN44" s="68"/>
      <c r="QO44" s="68"/>
      <c r="QP44" s="68"/>
      <c r="QQ44" s="68"/>
      <c r="QR44" s="68"/>
    </row>
    <row r="45" spans="1:460" s="3" customFormat="1" ht="30" customHeight="1" thickBot="1">
      <c r="A45" s="28"/>
      <c r="B45" s="70" t="s">
        <v>27</v>
      </c>
      <c r="C45" s="77" t="s">
        <v>63</v>
      </c>
      <c r="D45" s="24"/>
      <c r="E45" s="47">
        <f>F42</f>
        <v>44181</v>
      </c>
      <c r="F45" s="47">
        <f>E45+120</f>
        <v>44301</v>
      </c>
      <c r="G45" s="14"/>
      <c r="H45" s="14"/>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71"/>
      <c r="FU45" s="62"/>
      <c r="FV45" s="62"/>
      <c r="FW45" s="62"/>
      <c r="FX45" s="62"/>
      <c r="FY45" s="62"/>
      <c r="FZ45" s="62"/>
      <c r="GA45" s="62"/>
      <c r="GB45" s="62"/>
      <c r="GC45" s="62"/>
      <c r="GD45" s="62"/>
      <c r="GE45" s="62"/>
      <c r="GF45" s="62"/>
      <c r="GG45" s="62"/>
      <c r="GH45" s="62"/>
      <c r="GI45" s="66"/>
      <c r="GJ45" s="62"/>
      <c r="GK45" s="62"/>
      <c r="GL45" s="62"/>
      <c r="GM45" s="62"/>
      <c r="GN45" s="62"/>
      <c r="GO45" s="62"/>
      <c r="GP45" s="62"/>
      <c r="GQ45" s="62"/>
      <c r="GR45" s="62"/>
      <c r="GS45" s="62"/>
      <c r="GT45" s="62"/>
      <c r="GU45" s="62"/>
      <c r="GV45" s="62"/>
      <c r="GW45" s="66"/>
      <c r="GX45" s="66"/>
      <c r="GY45" s="66"/>
      <c r="GZ45" s="66"/>
      <c r="HA45" s="66"/>
      <c r="HB45" s="66"/>
      <c r="HC45" s="66"/>
      <c r="HD45" s="66"/>
      <c r="HE45" s="66"/>
      <c r="HF45" s="66"/>
      <c r="HG45" s="66"/>
      <c r="HH45" s="66"/>
      <c r="HI45" s="66"/>
      <c r="HJ45" s="66"/>
      <c r="HK45" s="66"/>
      <c r="HL45" s="66"/>
      <c r="HM45" s="66"/>
      <c r="HN45" s="62"/>
      <c r="HO45" s="62"/>
      <c r="HP45" s="62"/>
      <c r="HQ45" s="62"/>
      <c r="HR45" s="62"/>
      <c r="HS45" s="62"/>
      <c r="HT45" s="62"/>
      <c r="HU45" s="62"/>
      <c r="HV45" s="62"/>
      <c r="HW45" s="62"/>
      <c r="HX45" s="62"/>
      <c r="HY45" s="62"/>
      <c r="HZ45" s="62"/>
      <c r="IA45" s="62"/>
      <c r="IB45" s="62"/>
      <c r="IC45" s="25"/>
      <c r="ID45" s="25"/>
      <c r="IE45" s="25"/>
      <c r="IF45" s="25"/>
      <c r="IG45" s="25"/>
      <c r="IH45" s="25"/>
      <c r="II45" s="25"/>
      <c r="IJ45" s="68"/>
      <c r="IK45" s="68"/>
      <c r="IL45" s="68"/>
      <c r="IM45" s="68"/>
      <c r="IN45" s="68"/>
      <c r="IO45" s="68"/>
      <c r="IP45" s="68"/>
      <c r="IQ45" s="68"/>
      <c r="IR45" s="68"/>
      <c r="IS45" s="68"/>
      <c r="IT45" s="68"/>
      <c r="IU45" s="68"/>
      <c r="IV45" s="68"/>
      <c r="IW45" s="68"/>
      <c r="IX45" s="68"/>
      <c r="IY45" s="68"/>
      <c r="IZ45" s="68"/>
      <c r="JA45" s="68"/>
      <c r="JB45" s="68"/>
      <c r="JC45" s="68"/>
      <c r="JD45" s="68"/>
      <c r="JE45" s="68"/>
      <c r="JF45" s="68"/>
      <c r="JG45" s="68"/>
      <c r="JH45" s="68"/>
      <c r="JI45" s="68"/>
      <c r="JJ45" s="68"/>
      <c r="JK45" s="68"/>
      <c r="JL45" s="68"/>
      <c r="JM45" s="68"/>
      <c r="JN45" s="68"/>
      <c r="JO45" s="68"/>
      <c r="JP45" s="68"/>
      <c r="JQ45" s="68"/>
      <c r="JR45" s="68"/>
      <c r="JS45" s="68"/>
      <c r="JT45" s="68"/>
      <c r="JU45" s="68"/>
      <c r="JV45" s="68"/>
      <c r="JW45" s="68"/>
      <c r="JX45" s="68"/>
      <c r="JY45" s="68"/>
      <c r="JZ45" s="68"/>
      <c r="KA45" s="68"/>
      <c r="KB45" s="68"/>
      <c r="KC45" s="68"/>
      <c r="KD45" s="68"/>
      <c r="KE45" s="68"/>
      <c r="KF45" s="68"/>
      <c r="KG45" s="68"/>
      <c r="KH45" s="68"/>
      <c r="KI45" s="68"/>
      <c r="KJ45" s="68"/>
      <c r="KK45" s="68"/>
      <c r="KL45" s="68"/>
      <c r="KM45" s="68"/>
      <c r="KN45" s="68"/>
      <c r="KO45" s="68"/>
      <c r="KP45" s="68"/>
      <c r="KQ45" s="68"/>
      <c r="KR45" s="68"/>
      <c r="KS45" s="68"/>
      <c r="KT45" s="68"/>
      <c r="KU45" s="68"/>
      <c r="KV45" s="68"/>
      <c r="KW45" s="68"/>
      <c r="KX45" s="68"/>
      <c r="KY45" s="68"/>
      <c r="KZ45" s="68"/>
      <c r="LA45" s="68"/>
      <c r="LB45" s="68"/>
      <c r="LC45" s="68"/>
      <c r="LD45" s="68"/>
      <c r="LE45" s="68"/>
      <c r="LF45" s="68"/>
      <c r="LG45" s="68"/>
      <c r="LH45" s="68"/>
      <c r="LI45" s="68"/>
      <c r="LJ45" s="68"/>
      <c r="LK45" s="68"/>
      <c r="LL45" s="68"/>
      <c r="LM45" s="68"/>
      <c r="LN45" s="68"/>
      <c r="LO45" s="68"/>
      <c r="LP45" s="68"/>
      <c r="LQ45" s="68"/>
      <c r="LR45" s="68"/>
      <c r="LS45" s="68"/>
      <c r="LT45" s="68"/>
      <c r="LU45" s="68"/>
      <c r="LV45" s="68"/>
      <c r="LW45" s="68"/>
      <c r="LX45" s="68"/>
      <c r="LY45" s="68"/>
      <c r="LZ45" s="68"/>
      <c r="MA45" s="68"/>
      <c r="MB45" s="68"/>
      <c r="MC45" s="68"/>
      <c r="MD45" s="68"/>
      <c r="ME45" s="68"/>
      <c r="MF45" s="68"/>
      <c r="MG45" s="68"/>
      <c r="MH45" s="68"/>
      <c r="MI45" s="68"/>
      <c r="MJ45" s="68"/>
      <c r="MK45" s="68"/>
      <c r="ML45" s="68"/>
      <c r="MM45" s="68"/>
      <c r="MN45" s="68"/>
      <c r="MO45" s="68"/>
      <c r="MP45" s="68"/>
      <c r="MQ45" s="68"/>
      <c r="MR45" s="68"/>
      <c r="MS45" s="68"/>
      <c r="MT45" s="68"/>
      <c r="MU45" s="68"/>
      <c r="MV45" s="68"/>
      <c r="MW45" s="68"/>
      <c r="MX45" s="68"/>
      <c r="MY45" s="68"/>
      <c r="MZ45" s="68"/>
      <c r="NA45" s="68"/>
      <c r="NB45" s="68"/>
      <c r="NC45" s="68"/>
      <c r="ND45" s="68"/>
      <c r="NE45" s="68"/>
      <c r="NF45" s="68"/>
      <c r="NG45" s="68"/>
      <c r="NH45" s="68"/>
      <c r="NI45" s="68"/>
      <c r="NJ45" s="68"/>
      <c r="NK45" s="68"/>
      <c r="NL45" s="68"/>
      <c r="NM45" s="68"/>
      <c r="NN45" s="68"/>
      <c r="NO45" s="68"/>
      <c r="NP45" s="68"/>
      <c r="NQ45" s="68"/>
      <c r="NR45" s="68"/>
      <c r="NS45" s="68"/>
      <c r="NT45" s="68"/>
      <c r="NU45" s="68"/>
      <c r="NV45" s="68"/>
      <c r="NW45" s="68"/>
      <c r="NX45" s="68"/>
      <c r="NY45" s="68"/>
      <c r="NZ45" s="68"/>
      <c r="OA45" s="68"/>
      <c r="OB45" s="68"/>
      <c r="OC45" s="68"/>
      <c r="OD45" s="68"/>
      <c r="OE45" s="68"/>
      <c r="OF45" s="68"/>
      <c r="OG45" s="68"/>
      <c r="OH45" s="68"/>
      <c r="OI45" s="68"/>
      <c r="OJ45" s="68"/>
      <c r="OK45" s="68"/>
      <c r="OL45" s="68"/>
      <c r="OM45" s="68"/>
      <c r="ON45" s="68"/>
      <c r="OO45" s="68"/>
      <c r="OP45" s="68"/>
      <c r="OQ45" s="68"/>
      <c r="OR45" s="68"/>
      <c r="OS45" s="68"/>
      <c r="OT45" s="68"/>
      <c r="OU45" s="68"/>
      <c r="OV45" s="68"/>
      <c r="OW45" s="68"/>
      <c r="OX45" s="68"/>
      <c r="OY45" s="68"/>
      <c r="OZ45" s="68"/>
      <c r="PA45" s="68"/>
      <c r="PB45" s="68"/>
      <c r="PC45" s="68"/>
      <c r="PD45" s="68"/>
      <c r="PE45" s="68"/>
      <c r="PF45" s="68"/>
      <c r="PG45" s="68"/>
      <c r="PH45" s="68"/>
      <c r="PI45" s="68"/>
      <c r="PJ45" s="68"/>
      <c r="PK45" s="68"/>
      <c r="PL45" s="68"/>
      <c r="PM45" s="68"/>
      <c r="PN45" s="68"/>
      <c r="PO45" s="68"/>
      <c r="PP45" s="68"/>
      <c r="PQ45" s="68"/>
      <c r="PR45" s="68"/>
      <c r="PS45" s="68"/>
      <c r="PT45" s="68"/>
      <c r="PU45" s="68"/>
      <c r="PV45" s="68"/>
      <c r="PW45" s="68"/>
      <c r="PX45" s="68"/>
      <c r="PY45" s="68"/>
      <c r="PZ45" s="68"/>
      <c r="QA45" s="68"/>
      <c r="QB45" s="68"/>
      <c r="QC45" s="68"/>
      <c r="QD45" s="68"/>
      <c r="QE45" s="68"/>
      <c r="QF45" s="68"/>
      <c r="QG45" s="68"/>
      <c r="QH45" s="68"/>
      <c r="QI45" s="68"/>
      <c r="QJ45" s="68"/>
      <c r="QK45" s="68"/>
      <c r="QL45" s="68"/>
      <c r="QM45" s="68"/>
      <c r="QN45" s="68"/>
      <c r="QO45" s="68"/>
      <c r="QP45" s="68"/>
      <c r="QQ45" s="68"/>
      <c r="QR45" s="68"/>
    </row>
    <row r="46" spans="1:460" s="3" customFormat="1" ht="30" customHeight="1" thickBot="1">
      <c r="A46" s="28"/>
      <c r="B46" s="70" t="s">
        <v>24</v>
      </c>
      <c r="C46" s="77" t="s">
        <v>63</v>
      </c>
      <c r="D46" s="24"/>
      <c r="E46" s="47">
        <f>E42+5</f>
        <v>44181</v>
      </c>
      <c r="F46" s="47">
        <f>E46+28</f>
        <v>44209</v>
      </c>
      <c r="G46" s="14"/>
      <c r="H46" s="14"/>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71"/>
      <c r="FU46" s="62"/>
      <c r="FV46" s="62"/>
      <c r="FW46" s="89"/>
      <c r="FX46" s="89"/>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6"/>
      <c r="GX46" s="66"/>
      <c r="GY46" s="66"/>
      <c r="GZ46" s="66"/>
      <c r="HA46" s="66"/>
      <c r="HB46" s="66"/>
      <c r="HC46" s="66"/>
      <c r="HD46" s="66"/>
      <c r="HE46" s="66"/>
      <c r="HF46" s="66"/>
      <c r="HG46" s="66"/>
      <c r="HH46" s="66"/>
      <c r="HI46" s="66"/>
      <c r="HJ46" s="66"/>
      <c r="HK46" s="66"/>
      <c r="HL46" s="66"/>
      <c r="HM46" s="66"/>
      <c r="HN46" s="66"/>
      <c r="HO46" s="66"/>
      <c r="HP46" s="66"/>
      <c r="HQ46" s="66"/>
      <c r="HR46" s="62"/>
      <c r="HS46" s="62"/>
      <c r="HT46" s="62"/>
      <c r="HU46" s="62"/>
      <c r="HV46" s="62"/>
      <c r="HW46" s="62"/>
      <c r="HX46" s="62"/>
      <c r="HY46" s="62"/>
      <c r="HZ46" s="62"/>
      <c r="IA46" s="62"/>
      <c r="IB46" s="62"/>
      <c r="IC46" s="25"/>
      <c r="ID46" s="25"/>
      <c r="IE46" s="25"/>
      <c r="IF46" s="25"/>
      <c r="IG46" s="25"/>
      <c r="IH46" s="25"/>
      <c r="II46" s="25"/>
      <c r="IJ46" s="68"/>
      <c r="IK46" s="68"/>
      <c r="IL46" s="68"/>
      <c r="IM46" s="68"/>
      <c r="IN46" s="68"/>
      <c r="IO46" s="68"/>
      <c r="IP46" s="68"/>
      <c r="IQ46" s="68"/>
      <c r="IR46" s="68"/>
      <c r="IS46" s="68"/>
      <c r="IT46" s="68"/>
      <c r="IU46" s="68"/>
      <c r="IV46" s="68"/>
      <c r="IW46" s="68"/>
      <c r="IX46" s="68"/>
      <c r="IY46" s="68"/>
      <c r="IZ46" s="68"/>
      <c r="JA46" s="68"/>
      <c r="JB46" s="68"/>
      <c r="JC46" s="68"/>
      <c r="JD46" s="68"/>
      <c r="JE46" s="68"/>
      <c r="JF46" s="68"/>
      <c r="JG46" s="68"/>
      <c r="JH46" s="68"/>
      <c r="JI46" s="68"/>
      <c r="JJ46" s="68"/>
      <c r="JK46" s="68"/>
      <c r="JL46" s="68"/>
      <c r="JM46" s="68"/>
      <c r="JN46" s="68"/>
      <c r="JO46" s="68"/>
      <c r="JP46" s="68"/>
      <c r="JQ46" s="68"/>
      <c r="JR46" s="68"/>
      <c r="JS46" s="68"/>
      <c r="JT46" s="68"/>
      <c r="JU46" s="68"/>
      <c r="JV46" s="68"/>
      <c r="JW46" s="68"/>
      <c r="JX46" s="68"/>
      <c r="JY46" s="68"/>
      <c r="JZ46" s="68"/>
      <c r="KA46" s="68"/>
      <c r="KB46" s="68"/>
      <c r="KC46" s="68"/>
      <c r="KD46" s="68"/>
      <c r="KE46" s="68"/>
      <c r="KF46" s="68"/>
      <c r="KG46" s="68"/>
      <c r="KH46" s="68"/>
      <c r="KI46" s="68"/>
      <c r="KJ46" s="68"/>
      <c r="KK46" s="68"/>
      <c r="KL46" s="68"/>
      <c r="KM46" s="68"/>
      <c r="KN46" s="68"/>
      <c r="KO46" s="68"/>
      <c r="KP46" s="68"/>
      <c r="KQ46" s="68"/>
      <c r="KR46" s="68"/>
      <c r="KS46" s="68"/>
      <c r="KT46" s="68"/>
      <c r="KU46" s="68"/>
      <c r="KV46" s="68"/>
      <c r="KW46" s="68"/>
      <c r="KX46" s="68"/>
      <c r="KY46" s="68"/>
      <c r="KZ46" s="68"/>
      <c r="LA46" s="68"/>
      <c r="LB46" s="68"/>
      <c r="LC46" s="68"/>
      <c r="LD46" s="68"/>
      <c r="LE46" s="68"/>
      <c r="LF46" s="68"/>
      <c r="LG46" s="68"/>
      <c r="LH46" s="68"/>
      <c r="LI46" s="68"/>
      <c r="LJ46" s="68"/>
      <c r="LK46" s="68"/>
      <c r="LL46" s="68"/>
      <c r="LM46" s="68"/>
      <c r="LN46" s="68"/>
      <c r="LO46" s="68"/>
      <c r="LP46" s="68"/>
      <c r="LQ46" s="68"/>
      <c r="LR46" s="68"/>
      <c r="LS46" s="68"/>
      <c r="LT46" s="68"/>
      <c r="LU46" s="68"/>
      <c r="LV46" s="68"/>
      <c r="LW46" s="68"/>
      <c r="LX46" s="68"/>
      <c r="LY46" s="68"/>
      <c r="LZ46" s="68"/>
      <c r="MA46" s="68"/>
      <c r="MB46" s="68"/>
      <c r="MC46" s="68"/>
      <c r="MD46" s="68"/>
      <c r="ME46" s="68"/>
      <c r="MF46" s="68"/>
      <c r="MG46" s="68"/>
      <c r="MH46" s="68"/>
      <c r="MI46" s="68"/>
      <c r="MJ46" s="68"/>
      <c r="MK46" s="68"/>
      <c r="ML46" s="68"/>
      <c r="MM46" s="68"/>
      <c r="MN46" s="68"/>
      <c r="MO46" s="68"/>
      <c r="MP46" s="68"/>
      <c r="MQ46" s="68"/>
      <c r="MR46" s="68"/>
      <c r="MS46" s="68"/>
      <c r="MT46" s="68"/>
      <c r="MU46" s="68"/>
      <c r="MV46" s="68"/>
      <c r="MW46" s="68"/>
      <c r="MX46" s="68"/>
      <c r="MY46" s="68"/>
      <c r="MZ46" s="68"/>
      <c r="NA46" s="68"/>
      <c r="NB46" s="68"/>
      <c r="NC46" s="68"/>
      <c r="ND46" s="68"/>
      <c r="NE46" s="68"/>
      <c r="NF46" s="68"/>
      <c r="NG46" s="68"/>
      <c r="NH46" s="68"/>
      <c r="NI46" s="68"/>
      <c r="NJ46" s="68"/>
      <c r="NK46" s="68"/>
      <c r="NL46" s="68"/>
      <c r="NM46" s="68"/>
      <c r="NN46" s="68"/>
      <c r="NO46" s="68"/>
      <c r="NP46" s="68"/>
      <c r="NQ46" s="68"/>
      <c r="NR46" s="68"/>
      <c r="NS46" s="68"/>
      <c r="NT46" s="68"/>
      <c r="NU46" s="68"/>
      <c r="NV46" s="68"/>
      <c r="NW46" s="68"/>
      <c r="NX46" s="68"/>
      <c r="NY46" s="68"/>
      <c r="NZ46" s="68"/>
      <c r="OA46" s="68"/>
      <c r="OB46" s="68"/>
      <c r="OC46" s="68"/>
      <c r="OD46" s="68"/>
      <c r="OE46" s="68"/>
      <c r="OF46" s="68"/>
      <c r="OG46" s="68"/>
      <c r="OH46" s="68"/>
      <c r="OI46" s="68"/>
      <c r="OJ46" s="68"/>
      <c r="OK46" s="68"/>
      <c r="OL46" s="68"/>
      <c r="OM46" s="68"/>
      <c r="ON46" s="68"/>
      <c r="OO46" s="68"/>
      <c r="OP46" s="68"/>
      <c r="OQ46" s="68"/>
      <c r="OR46" s="68"/>
      <c r="OS46" s="68"/>
      <c r="OT46" s="68"/>
      <c r="OU46" s="68"/>
      <c r="OV46" s="68"/>
      <c r="OW46" s="68"/>
      <c r="OX46" s="68"/>
      <c r="OY46" s="68"/>
      <c r="OZ46" s="68"/>
      <c r="PA46" s="68"/>
      <c r="PB46" s="68"/>
      <c r="PC46" s="68"/>
      <c r="PD46" s="68"/>
      <c r="PE46" s="68"/>
      <c r="PF46" s="68"/>
      <c r="PG46" s="68"/>
      <c r="PH46" s="68"/>
      <c r="PI46" s="68"/>
      <c r="PJ46" s="68"/>
      <c r="PK46" s="68"/>
      <c r="PL46" s="68"/>
      <c r="PM46" s="68"/>
      <c r="PN46" s="68"/>
      <c r="PO46" s="68"/>
      <c r="PP46" s="68"/>
      <c r="PQ46" s="68"/>
      <c r="PR46" s="68"/>
      <c r="PS46" s="68"/>
      <c r="PT46" s="68"/>
      <c r="PU46" s="68"/>
      <c r="PV46" s="68"/>
      <c r="PW46" s="68"/>
      <c r="PX46" s="68"/>
      <c r="PY46" s="68"/>
      <c r="PZ46" s="68"/>
      <c r="QA46" s="68"/>
      <c r="QB46" s="68"/>
      <c r="QC46" s="68"/>
      <c r="QD46" s="68"/>
      <c r="QE46" s="68"/>
      <c r="QF46" s="68"/>
      <c r="QG46" s="68"/>
      <c r="QH46" s="68"/>
      <c r="QI46" s="68"/>
      <c r="QJ46" s="68"/>
      <c r="QK46" s="68"/>
      <c r="QL46" s="68"/>
      <c r="QM46" s="68"/>
      <c r="QN46" s="68"/>
      <c r="QO46" s="68"/>
      <c r="QP46" s="68"/>
      <c r="QQ46" s="68"/>
      <c r="QR46" s="68"/>
    </row>
    <row r="47" spans="1:460" s="49" customFormat="1" ht="30" customHeight="1" thickBot="1">
      <c r="A47" s="100"/>
      <c r="B47" s="99" t="s">
        <v>16</v>
      </c>
      <c r="C47" s="78"/>
      <c r="D47" s="79"/>
      <c r="E47" s="80"/>
      <c r="F47" s="81"/>
      <c r="G47" s="60"/>
      <c r="H47" s="60" t="str">
        <f t="shared" si="136"/>
        <v/>
      </c>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25"/>
      <c r="AW47" s="25"/>
      <c r="AX47" s="25"/>
      <c r="AY47" s="25"/>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25"/>
      <c r="BY47" s="53"/>
      <c r="BZ47" s="53"/>
      <c r="CA47" s="53"/>
      <c r="CB47" s="53"/>
      <c r="CC47" s="53"/>
      <c r="CD47" s="53"/>
      <c r="CE47" s="53"/>
      <c r="CF47" s="53"/>
      <c r="CG47" s="53"/>
      <c r="CH47" s="53"/>
      <c r="CI47" s="53"/>
      <c r="CJ47" s="53"/>
      <c r="CK47" s="53"/>
      <c r="CL47" s="53"/>
      <c r="CM47" s="53"/>
      <c r="CN47" s="53"/>
      <c r="CO47" s="25"/>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25"/>
      <c r="EL47" s="25"/>
      <c r="EM47" s="25" t="s">
        <v>14</v>
      </c>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61"/>
      <c r="ID47" s="25"/>
      <c r="IE47" s="25"/>
      <c r="IF47" s="25"/>
      <c r="IG47" s="25"/>
      <c r="IH47" s="25"/>
      <c r="II47" s="25"/>
      <c r="IJ47" s="68"/>
      <c r="IK47" s="68"/>
      <c r="IL47" s="68"/>
      <c r="IM47" s="68"/>
      <c r="IN47" s="68"/>
      <c r="IO47" s="68"/>
      <c r="IP47" s="68"/>
      <c r="IQ47" s="68"/>
      <c r="IR47" s="68"/>
      <c r="IS47" s="68"/>
      <c r="IT47" s="68"/>
      <c r="IU47" s="68"/>
      <c r="IV47" s="68"/>
      <c r="IW47" s="68"/>
      <c r="IX47" s="68"/>
      <c r="IY47" s="68"/>
      <c r="IZ47" s="68"/>
      <c r="JA47" s="68"/>
      <c r="JB47" s="68"/>
      <c r="JC47" s="68"/>
      <c r="JD47" s="68"/>
      <c r="JE47" s="68"/>
      <c r="JF47" s="68"/>
      <c r="JG47" s="68"/>
      <c r="JH47" s="68"/>
      <c r="JI47" s="68"/>
      <c r="JJ47" s="68"/>
      <c r="JK47" s="68"/>
      <c r="JL47" s="68"/>
      <c r="JM47" s="68"/>
      <c r="JN47" s="68"/>
      <c r="JO47" s="68"/>
      <c r="JP47" s="68"/>
      <c r="JQ47" s="68"/>
      <c r="JR47" s="68"/>
      <c r="JS47" s="68"/>
      <c r="JT47" s="68"/>
      <c r="JU47" s="68"/>
      <c r="JV47" s="68"/>
      <c r="JW47" s="68"/>
      <c r="JX47" s="68"/>
      <c r="JY47" s="68"/>
      <c r="JZ47" s="68"/>
      <c r="KA47" s="68"/>
      <c r="KB47" s="68"/>
      <c r="KC47" s="68"/>
      <c r="KD47" s="68"/>
      <c r="KE47" s="68"/>
      <c r="KF47" s="68"/>
      <c r="KG47" s="68"/>
      <c r="KH47" s="68"/>
      <c r="KI47" s="68"/>
      <c r="KJ47" s="68"/>
      <c r="KK47" s="68"/>
      <c r="KL47" s="68"/>
      <c r="KM47" s="68"/>
      <c r="KN47" s="68"/>
      <c r="KO47" s="68"/>
      <c r="KP47" s="68"/>
      <c r="KQ47" s="68"/>
      <c r="KR47" s="68"/>
      <c r="KS47" s="68"/>
      <c r="KT47" s="68"/>
      <c r="KU47" s="68"/>
      <c r="KV47" s="68"/>
      <c r="KW47" s="68"/>
      <c r="KX47" s="68"/>
      <c r="KY47" s="68"/>
      <c r="KZ47" s="68"/>
      <c r="LA47" s="68"/>
      <c r="LB47" s="68"/>
      <c r="LC47" s="68"/>
      <c r="LD47" s="68"/>
      <c r="LE47" s="68"/>
      <c r="LF47" s="68"/>
      <c r="LG47" s="68"/>
      <c r="LH47" s="68"/>
      <c r="LI47" s="68"/>
      <c r="LJ47" s="68"/>
      <c r="LK47" s="68"/>
      <c r="LL47" s="68"/>
      <c r="LM47" s="68"/>
      <c r="LN47" s="68"/>
      <c r="LO47" s="68"/>
      <c r="LP47" s="68"/>
      <c r="LQ47" s="68"/>
      <c r="LR47" s="68"/>
      <c r="LS47" s="68"/>
      <c r="LT47" s="68"/>
      <c r="LU47" s="68"/>
      <c r="LV47" s="68"/>
      <c r="LW47" s="68"/>
      <c r="LX47" s="68"/>
      <c r="LY47" s="68"/>
      <c r="LZ47" s="68"/>
      <c r="MA47" s="68"/>
      <c r="MB47" s="68"/>
      <c r="MC47" s="68"/>
      <c r="MD47" s="68"/>
      <c r="ME47" s="68"/>
      <c r="MF47" s="68"/>
      <c r="MG47" s="68"/>
      <c r="MH47" s="68"/>
      <c r="MI47" s="68"/>
      <c r="MJ47" s="68"/>
      <c r="MK47" s="68"/>
      <c r="ML47" s="68"/>
      <c r="MM47" s="68"/>
      <c r="MN47" s="68"/>
      <c r="MO47" s="68"/>
      <c r="MP47" s="68"/>
      <c r="MQ47" s="68"/>
      <c r="MR47" s="68"/>
      <c r="MS47" s="68"/>
      <c r="MT47" s="68"/>
      <c r="MU47" s="68"/>
      <c r="MV47" s="68"/>
      <c r="MW47" s="68"/>
      <c r="MX47" s="68"/>
      <c r="MY47" s="68"/>
      <c r="MZ47" s="68"/>
      <c r="NA47" s="68"/>
      <c r="NB47" s="68"/>
      <c r="NC47" s="68"/>
      <c r="ND47" s="68"/>
      <c r="NE47" s="68"/>
      <c r="NF47" s="68"/>
      <c r="NG47" s="68"/>
      <c r="NH47" s="68"/>
      <c r="NI47" s="68"/>
      <c r="NJ47" s="68"/>
      <c r="NK47" s="68"/>
      <c r="NL47" s="68"/>
      <c r="NM47" s="68"/>
      <c r="NN47" s="68"/>
      <c r="NO47" s="68"/>
      <c r="NP47" s="68"/>
      <c r="NQ47" s="68"/>
      <c r="NR47" s="68"/>
      <c r="NS47" s="68"/>
      <c r="NT47" s="68"/>
      <c r="NU47" s="68"/>
      <c r="NV47" s="68"/>
      <c r="NW47" s="68"/>
      <c r="NX47" s="68"/>
      <c r="NY47" s="68"/>
      <c r="NZ47" s="68"/>
      <c r="OA47" s="68"/>
      <c r="OB47" s="68"/>
      <c r="OC47" s="68"/>
      <c r="OD47" s="68"/>
      <c r="OE47" s="68"/>
      <c r="OF47" s="68"/>
      <c r="OG47" s="68"/>
      <c r="OH47" s="68"/>
      <c r="OI47" s="68"/>
      <c r="OJ47" s="68"/>
      <c r="OK47" s="68"/>
      <c r="OL47" s="68"/>
      <c r="OM47" s="68"/>
      <c r="ON47" s="68"/>
      <c r="OO47" s="68"/>
      <c r="OP47" s="68"/>
      <c r="OQ47" s="68"/>
      <c r="OR47" s="68"/>
      <c r="OS47" s="68"/>
      <c r="OT47" s="68"/>
      <c r="OU47" s="68"/>
      <c r="OV47" s="68"/>
      <c r="OW47" s="68"/>
      <c r="OX47" s="68"/>
      <c r="OY47" s="68"/>
      <c r="OZ47" s="68"/>
      <c r="PA47" s="68"/>
      <c r="PB47" s="68"/>
      <c r="PC47" s="68"/>
      <c r="PD47" s="68"/>
      <c r="PE47" s="68"/>
      <c r="PF47" s="68"/>
      <c r="PG47" s="68"/>
      <c r="PH47" s="68"/>
      <c r="PI47" s="68"/>
      <c r="PJ47" s="68"/>
      <c r="PK47" s="68"/>
      <c r="PL47" s="68"/>
      <c r="PM47" s="68"/>
      <c r="PN47" s="68"/>
      <c r="PO47" s="68"/>
      <c r="PP47" s="68"/>
      <c r="PQ47" s="68"/>
      <c r="PR47" s="68"/>
      <c r="PS47" s="68"/>
      <c r="PT47" s="68"/>
      <c r="PU47" s="68"/>
      <c r="PV47" s="68"/>
      <c r="PW47" s="68"/>
      <c r="PX47" s="68"/>
      <c r="PY47" s="68"/>
      <c r="PZ47" s="68"/>
      <c r="QA47" s="68"/>
      <c r="QB47" s="68"/>
      <c r="QC47" s="68"/>
      <c r="QD47" s="68"/>
      <c r="QE47" s="68"/>
      <c r="QF47" s="68"/>
      <c r="QG47" s="68"/>
      <c r="QH47" s="68"/>
      <c r="QI47" s="68"/>
      <c r="QJ47" s="68"/>
      <c r="QK47" s="68"/>
      <c r="QL47" s="68"/>
      <c r="QM47" s="68"/>
      <c r="QN47" s="68"/>
      <c r="QO47" s="68"/>
      <c r="QP47" s="68"/>
      <c r="QQ47" s="68"/>
      <c r="QR47" s="68"/>
    </row>
    <row r="48" spans="1:460" s="3" customFormat="1" ht="30" customHeight="1" thickBot="1">
      <c r="A48" s="28"/>
      <c r="B48" s="82" t="s">
        <v>30</v>
      </c>
      <c r="C48" s="83" t="s">
        <v>60</v>
      </c>
      <c r="D48" s="84"/>
      <c r="E48" s="86">
        <f>F38+3</f>
        <v>44168</v>
      </c>
      <c r="F48" s="86">
        <f>E48+21</f>
        <v>44189</v>
      </c>
      <c r="G48" s="14"/>
      <c r="H48" s="14">
        <f t="shared" si="136"/>
        <v>22</v>
      </c>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88"/>
      <c r="FU48" s="63"/>
      <c r="FV48" s="63"/>
      <c r="FW48" s="63"/>
      <c r="FX48" s="63"/>
      <c r="FY48" s="63"/>
      <c r="FZ48" s="63"/>
      <c r="GA48" s="63"/>
      <c r="GB48" s="63"/>
      <c r="GC48" s="63"/>
      <c r="GD48" s="63"/>
      <c r="GE48" s="63"/>
      <c r="GF48" s="63"/>
      <c r="GG48" s="63"/>
      <c r="GH48" s="63"/>
      <c r="GI48" s="53"/>
      <c r="GJ48" s="63"/>
      <c r="GK48" s="63"/>
      <c r="GL48" s="63"/>
      <c r="GM48" s="63"/>
      <c r="GN48" s="63"/>
      <c r="GO48" s="63"/>
      <c r="GP48" s="63"/>
      <c r="GQ48" s="63"/>
      <c r="GR48" s="63"/>
      <c r="GS48" s="63"/>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3"/>
      <c r="HS48" s="63"/>
      <c r="HT48" s="63"/>
      <c r="HU48" s="63"/>
      <c r="HV48" s="63"/>
      <c r="HW48" s="63"/>
      <c r="HX48" s="63"/>
      <c r="HY48" s="63"/>
      <c r="HZ48" s="63"/>
      <c r="IA48" s="63"/>
      <c r="IB48" s="63"/>
      <c r="IC48" s="25"/>
      <c r="ID48" s="25"/>
      <c r="IE48" s="25"/>
      <c r="IF48" s="25"/>
      <c r="IG48" s="25"/>
      <c r="IH48" s="25"/>
      <c r="II48" s="25"/>
      <c r="IJ48" s="68"/>
      <c r="IK48" s="68"/>
      <c r="IL48" s="68"/>
      <c r="IM48" s="68"/>
      <c r="IN48" s="68"/>
      <c r="IO48" s="68"/>
      <c r="IP48" s="68"/>
      <c r="IQ48" s="68"/>
      <c r="IR48" s="68"/>
      <c r="IS48" s="68"/>
      <c r="IT48" s="68"/>
      <c r="IU48" s="68"/>
      <c r="IV48" s="68"/>
      <c r="IW48" s="68"/>
      <c r="IX48" s="68"/>
      <c r="IY48" s="68"/>
      <c r="IZ48" s="68"/>
      <c r="JA48" s="68"/>
      <c r="JB48" s="68"/>
      <c r="JC48" s="68"/>
      <c r="JD48" s="68"/>
      <c r="JE48" s="68"/>
      <c r="JF48" s="68"/>
      <c r="JG48" s="68"/>
      <c r="JH48" s="68"/>
      <c r="JI48" s="68"/>
      <c r="JJ48" s="68"/>
      <c r="JK48" s="68"/>
      <c r="JL48" s="68"/>
      <c r="JM48" s="68"/>
      <c r="JN48" s="68"/>
      <c r="JO48" s="68"/>
      <c r="JP48" s="68"/>
      <c r="JQ48" s="68"/>
      <c r="JR48" s="68"/>
      <c r="JS48" s="68"/>
      <c r="JT48" s="68"/>
      <c r="JU48" s="68"/>
      <c r="JV48" s="68"/>
      <c r="JW48" s="68"/>
      <c r="JX48" s="68"/>
      <c r="JY48" s="68"/>
      <c r="JZ48" s="68"/>
      <c r="KA48" s="68"/>
      <c r="KB48" s="68"/>
      <c r="KC48" s="68"/>
      <c r="KD48" s="68"/>
      <c r="KE48" s="68"/>
      <c r="KF48" s="68"/>
      <c r="KG48" s="68"/>
      <c r="KH48" s="68"/>
      <c r="KI48" s="68"/>
      <c r="KJ48" s="68"/>
      <c r="KK48" s="68"/>
      <c r="KL48" s="68"/>
      <c r="KM48" s="68"/>
      <c r="KN48" s="68"/>
      <c r="KO48" s="68"/>
      <c r="KP48" s="68"/>
      <c r="KQ48" s="68"/>
      <c r="KR48" s="68"/>
      <c r="KS48" s="68"/>
      <c r="KT48" s="68"/>
      <c r="KU48" s="68"/>
      <c r="KV48" s="68"/>
      <c r="KW48" s="68"/>
      <c r="KX48" s="68"/>
      <c r="KY48" s="68"/>
      <c r="KZ48" s="68"/>
      <c r="LA48" s="68"/>
      <c r="LB48" s="68"/>
      <c r="LC48" s="68"/>
      <c r="LD48" s="68"/>
      <c r="LE48" s="68"/>
      <c r="LF48" s="68"/>
      <c r="LG48" s="68"/>
      <c r="LH48" s="68"/>
      <c r="LI48" s="68"/>
      <c r="LJ48" s="68"/>
      <c r="LK48" s="68"/>
      <c r="LL48" s="68"/>
      <c r="LM48" s="68"/>
      <c r="LN48" s="68"/>
      <c r="LO48" s="68"/>
      <c r="LP48" s="68"/>
      <c r="LQ48" s="68"/>
      <c r="LR48" s="68"/>
      <c r="LS48" s="68"/>
      <c r="LT48" s="68"/>
      <c r="LU48" s="68"/>
      <c r="LV48" s="68"/>
      <c r="LW48" s="68"/>
      <c r="LX48" s="68"/>
      <c r="LY48" s="68"/>
      <c r="LZ48" s="68"/>
      <c r="MA48" s="68"/>
      <c r="MB48" s="68"/>
      <c r="MC48" s="68"/>
      <c r="MD48" s="68"/>
      <c r="ME48" s="68"/>
      <c r="MF48" s="68"/>
      <c r="MG48" s="68"/>
      <c r="MH48" s="68"/>
      <c r="MI48" s="68"/>
      <c r="MJ48" s="68"/>
      <c r="MK48" s="68"/>
      <c r="ML48" s="68"/>
      <c r="MM48" s="68"/>
      <c r="MN48" s="68"/>
      <c r="MO48" s="68"/>
      <c r="MP48" s="68"/>
      <c r="MQ48" s="68"/>
      <c r="MR48" s="68"/>
      <c r="MS48" s="68"/>
      <c r="MT48" s="68"/>
      <c r="MU48" s="68"/>
      <c r="MV48" s="68"/>
      <c r="MW48" s="68"/>
      <c r="MX48" s="68"/>
      <c r="MY48" s="68"/>
      <c r="MZ48" s="68"/>
      <c r="NA48" s="68"/>
      <c r="NB48" s="68"/>
      <c r="NC48" s="68"/>
      <c r="ND48" s="68"/>
      <c r="NE48" s="68"/>
      <c r="NF48" s="68"/>
      <c r="NG48" s="68"/>
      <c r="NH48" s="68"/>
      <c r="NI48" s="68"/>
      <c r="NJ48" s="68"/>
      <c r="NK48" s="68"/>
      <c r="NL48" s="68"/>
      <c r="NM48" s="68"/>
      <c r="NN48" s="68"/>
      <c r="NO48" s="68"/>
      <c r="NP48" s="68"/>
      <c r="NQ48" s="68"/>
      <c r="NR48" s="68"/>
      <c r="NS48" s="68"/>
      <c r="NT48" s="68"/>
      <c r="NU48" s="68"/>
      <c r="NV48" s="68"/>
      <c r="NW48" s="68"/>
      <c r="NX48" s="68"/>
      <c r="NY48" s="68"/>
      <c r="NZ48" s="68"/>
      <c r="OA48" s="68"/>
      <c r="OB48" s="68"/>
      <c r="OC48" s="68"/>
      <c r="OD48" s="68"/>
      <c r="OE48" s="68"/>
      <c r="OF48" s="68"/>
      <c r="OG48" s="68"/>
      <c r="OH48" s="68"/>
      <c r="OI48" s="68"/>
      <c r="OJ48" s="68"/>
      <c r="OK48" s="68"/>
      <c r="OL48" s="68"/>
      <c r="OM48" s="68"/>
      <c r="ON48" s="68"/>
      <c r="OO48" s="68"/>
      <c r="OP48" s="68"/>
      <c r="OQ48" s="68"/>
      <c r="OR48" s="68"/>
      <c r="OS48" s="68"/>
      <c r="OT48" s="68"/>
      <c r="OU48" s="68"/>
      <c r="OV48" s="68"/>
      <c r="OW48" s="68"/>
      <c r="OX48" s="68"/>
      <c r="OY48" s="68"/>
      <c r="OZ48" s="68"/>
      <c r="PA48" s="68"/>
      <c r="PB48" s="68"/>
      <c r="PC48" s="68"/>
      <c r="PD48" s="68"/>
      <c r="PE48" s="68"/>
      <c r="PF48" s="68"/>
      <c r="PG48" s="68"/>
      <c r="PH48" s="68"/>
      <c r="PI48" s="68"/>
      <c r="PJ48" s="68"/>
      <c r="PK48" s="68"/>
      <c r="PL48" s="68"/>
      <c r="PM48" s="68"/>
      <c r="PN48" s="68"/>
      <c r="PO48" s="68"/>
      <c r="PP48" s="68"/>
      <c r="PQ48" s="68"/>
      <c r="PR48" s="68"/>
      <c r="PS48" s="68"/>
      <c r="PT48" s="68"/>
      <c r="PU48" s="68"/>
      <c r="PV48" s="68"/>
      <c r="PW48" s="68"/>
      <c r="PX48" s="68"/>
      <c r="PY48" s="68"/>
      <c r="PZ48" s="68"/>
      <c r="QA48" s="68"/>
      <c r="QB48" s="68"/>
      <c r="QC48" s="68"/>
      <c r="QD48" s="68"/>
      <c r="QE48" s="68"/>
      <c r="QF48" s="68"/>
      <c r="QG48" s="68"/>
      <c r="QH48" s="68"/>
      <c r="QI48" s="68"/>
      <c r="QJ48" s="68"/>
      <c r="QK48" s="68"/>
      <c r="QL48" s="68"/>
      <c r="QM48" s="68"/>
      <c r="QN48" s="68"/>
      <c r="QO48" s="68"/>
      <c r="QP48" s="68"/>
      <c r="QQ48" s="68"/>
      <c r="QR48" s="68"/>
    </row>
    <row r="49" spans="1:460" s="3" customFormat="1" ht="30" customHeight="1" thickBot="1">
      <c r="A49" s="28"/>
      <c r="B49" s="87" t="s">
        <v>26</v>
      </c>
      <c r="C49" s="83" t="s">
        <v>63</v>
      </c>
      <c r="D49" s="84"/>
      <c r="E49" s="86">
        <f>F48</f>
        <v>44189</v>
      </c>
      <c r="F49" s="86">
        <f>E49+14</f>
        <v>44203</v>
      </c>
      <c r="G49" s="14"/>
      <c r="H49" s="14">
        <f t="shared" si="136"/>
        <v>15</v>
      </c>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57"/>
      <c r="FU49" s="25"/>
      <c r="FV49" s="25"/>
      <c r="FW49" s="25"/>
      <c r="FX49" s="25"/>
      <c r="FY49" s="25"/>
      <c r="FZ49" s="25"/>
      <c r="GA49" s="25"/>
      <c r="GB49" s="25"/>
      <c r="GC49" s="25"/>
      <c r="GD49" s="25"/>
      <c r="GE49" s="25"/>
      <c r="GF49" s="25"/>
      <c r="GG49" s="25"/>
      <c r="GH49" s="25"/>
      <c r="GI49" s="53"/>
      <c r="GJ49" s="25"/>
      <c r="GK49" s="25"/>
      <c r="GL49" s="25"/>
      <c r="GM49" s="25"/>
      <c r="GN49" s="25"/>
      <c r="GO49" s="25"/>
      <c r="GP49" s="25"/>
      <c r="GQ49" s="25"/>
      <c r="GR49" s="25"/>
      <c r="GS49" s="25"/>
      <c r="GT49" s="25"/>
      <c r="GU49" s="25"/>
      <c r="GV49" s="25"/>
      <c r="GW49" s="53"/>
      <c r="GX49" s="53"/>
      <c r="GY49" s="53"/>
      <c r="GZ49" s="53"/>
      <c r="HA49" s="53"/>
      <c r="HB49" s="53"/>
      <c r="HC49" s="53"/>
      <c r="HD49" s="53"/>
      <c r="HE49" s="53"/>
      <c r="HF49" s="53"/>
      <c r="HG49" s="53"/>
      <c r="HH49" s="53"/>
      <c r="HI49" s="53"/>
      <c r="HJ49" s="53"/>
      <c r="HK49" s="53"/>
      <c r="HL49" s="53"/>
      <c r="HM49" s="53"/>
      <c r="HN49" s="53"/>
      <c r="HO49" s="53"/>
      <c r="HP49" s="53"/>
      <c r="HQ49" s="53"/>
      <c r="HR49" s="25"/>
      <c r="HS49" s="25"/>
      <c r="HT49" s="25"/>
      <c r="HU49" s="25"/>
      <c r="HV49" s="25"/>
      <c r="HW49" s="25"/>
      <c r="HX49" s="25"/>
      <c r="HY49" s="25"/>
      <c r="HZ49" s="25"/>
      <c r="IA49" s="25"/>
      <c r="IB49" s="25"/>
      <c r="IC49" s="63"/>
      <c r="ID49" s="63"/>
      <c r="IE49" s="63"/>
      <c r="IF49" s="63"/>
      <c r="IG49" s="63"/>
      <c r="IH49" s="63"/>
      <c r="II49" s="63"/>
      <c r="IJ49" s="68"/>
      <c r="IK49" s="68"/>
      <c r="IL49" s="68"/>
      <c r="IM49" s="68"/>
      <c r="IN49" s="68"/>
      <c r="IO49" s="68"/>
      <c r="IP49" s="68"/>
      <c r="IQ49" s="68"/>
      <c r="IR49" s="68"/>
      <c r="IS49" s="68"/>
      <c r="IT49" s="68"/>
      <c r="IU49" s="68"/>
      <c r="IV49" s="68"/>
      <c r="IW49" s="68"/>
      <c r="IX49" s="68"/>
      <c r="IY49" s="68"/>
      <c r="IZ49" s="68"/>
      <c r="JA49" s="68"/>
      <c r="JB49" s="68"/>
      <c r="JC49" s="68"/>
      <c r="JD49" s="68"/>
      <c r="JE49" s="68"/>
      <c r="JF49" s="68"/>
      <c r="JG49" s="68"/>
      <c r="JH49" s="68"/>
      <c r="JI49" s="68"/>
      <c r="JJ49" s="68"/>
      <c r="JK49" s="68"/>
      <c r="JL49" s="68"/>
      <c r="JM49" s="68"/>
      <c r="JN49" s="68"/>
      <c r="JO49" s="68"/>
      <c r="JP49" s="68"/>
      <c r="JQ49" s="68"/>
      <c r="JR49" s="68"/>
      <c r="JS49" s="68"/>
      <c r="JT49" s="68"/>
      <c r="JU49" s="68"/>
      <c r="JV49" s="68"/>
      <c r="JW49" s="68"/>
      <c r="JX49" s="68"/>
      <c r="JY49" s="68"/>
      <c r="JZ49" s="68"/>
      <c r="KA49" s="68"/>
      <c r="KB49" s="68"/>
      <c r="KC49" s="68"/>
      <c r="KD49" s="68"/>
      <c r="KE49" s="68"/>
      <c r="KF49" s="68"/>
      <c r="KG49" s="68"/>
      <c r="KH49" s="68"/>
      <c r="KI49" s="68"/>
      <c r="KJ49" s="68"/>
      <c r="KK49" s="68"/>
      <c r="KL49" s="68"/>
      <c r="KM49" s="68"/>
      <c r="KN49" s="68"/>
      <c r="KO49" s="68"/>
      <c r="KP49" s="68"/>
      <c r="KQ49" s="68"/>
      <c r="KR49" s="68"/>
      <c r="KS49" s="68"/>
      <c r="KT49" s="68"/>
      <c r="KU49" s="68"/>
      <c r="KV49" s="68"/>
      <c r="KW49" s="68"/>
      <c r="KX49" s="68"/>
      <c r="KY49" s="68"/>
      <c r="KZ49" s="68"/>
      <c r="LA49" s="68"/>
      <c r="LB49" s="68"/>
      <c r="LC49" s="68"/>
      <c r="LD49" s="68"/>
      <c r="LE49" s="68"/>
      <c r="LF49" s="68"/>
      <c r="LG49" s="68"/>
      <c r="LH49" s="68"/>
      <c r="LI49" s="68"/>
      <c r="LJ49" s="68"/>
      <c r="LK49" s="68"/>
      <c r="LL49" s="68"/>
      <c r="LM49" s="68"/>
      <c r="LN49" s="68"/>
      <c r="LO49" s="68"/>
      <c r="LP49" s="68"/>
      <c r="LQ49" s="68"/>
      <c r="LR49" s="68"/>
      <c r="LS49" s="68"/>
      <c r="LT49" s="68"/>
      <c r="LU49" s="68"/>
      <c r="LV49" s="68"/>
      <c r="LW49" s="68"/>
      <c r="LX49" s="68"/>
      <c r="LY49" s="68"/>
      <c r="LZ49" s="68"/>
      <c r="MA49" s="68"/>
      <c r="MB49" s="68"/>
      <c r="MC49" s="68"/>
      <c r="MD49" s="68"/>
      <c r="ME49" s="68"/>
      <c r="MF49" s="68"/>
      <c r="MG49" s="68"/>
      <c r="MH49" s="68"/>
      <c r="MI49" s="68"/>
      <c r="MJ49" s="68"/>
      <c r="MK49" s="68"/>
      <c r="ML49" s="68"/>
      <c r="MM49" s="68"/>
      <c r="MN49" s="68"/>
      <c r="MO49" s="68"/>
      <c r="MP49" s="68"/>
      <c r="MQ49" s="68"/>
      <c r="MR49" s="68"/>
      <c r="MS49" s="68"/>
      <c r="MT49" s="68"/>
      <c r="MU49" s="68"/>
      <c r="MV49" s="68"/>
      <c r="MW49" s="68"/>
      <c r="MX49" s="68"/>
      <c r="MY49" s="68"/>
      <c r="MZ49" s="68"/>
      <c r="NA49" s="68"/>
      <c r="NB49" s="68"/>
      <c r="NC49" s="68"/>
      <c r="ND49" s="68"/>
      <c r="NE49" s="68"/>
      <c r="NF49" s="68"/>
      <c r="NG49" s="68"/>
      <c r="NH49" s="68"/>
      <c r="NI49" s="68"/>
      <c r="NJ49" s="68"/>
      <c r="NK49" s="68"/>
      <c r="NL49" s="68"/>
      <c r="NM49" s="68"/>
      <c r="NN49" s="68"/>
      <c r="NO49" s="68"/>
      <c r="NP49" s="68"/>
      <c r="NQ49" s="68"/>
      <c r="NR49" s="68"/>
      <c r="NS49" s="68"/>
      <c r="NT49" s="68"/>
      <c r="NU49" s="68"/>
      <c r="NV49" s="68"/>
      <c r="NW49" s="68"/>
      <c r="NX49" s="68"/>
      <c r="NY49" s="68"/>
      <c r="NZ49" s="68"/>
      <c r="OA49" s="68"/>
      <c r="OB49" s="68"/>
      <c r="OC49" s="68"/>
      <c r="OD49" s="68"/>
      <c r="OE49" s="68"/>
      <c r="OF49" s="68"/>
      <c r="OG49" s="68"/>
      <c r="OH49" s="68"/>
      <c r="OI49" s="68"/>
      <c r="OJ49" s="68"/>
      <c r="OK49" s="68"/>
      <c r="OL49" s="68"/>
      <c r="OM49" s="68"/>
      <c r="ON49" s="68"/>
      <c r="OO49" s="68"/>
      <c r="OP49" s="68"/>
      <c r="OQ49" s="68"/>
      <c r="OR49" s="68"/>
      <c r="OS49" s="68"/>
      <c r="OT49" s="68"/>
      <c r="OU49" s="68"/>
      <c r="OV49" s="68"/>
      <c r="OW49" s="68"/>
      <c r="OX49" s="68"/>
      <c r="OY49" s="68"/>
      <c r="OZ49" s="68"/>
      <c r="PA49" s="68"/>
      <c r="PB49" s="68"/>
      <c r="PC49" s="68"/>
      <c r="PD49" s="68"/>
      <c r="PE49" s="68"/>
      <c r="PF49" s="68"/>
      <c r="PG49" s="68"/>
      <c r="PH49" s="68"/>
      <c r="PI49" s="68"/>
      <c r="PJ49" s="68"/>
      <c r="PK49" s="68"/>
      <c r="PL49" s="68"/>
      <c r="PM49" s="68"/>
      <c r="PN49" s="68"/>
      <c r="PO49" s="68"/>
      <c r="PP49" s="68"/>
      <c r="PQ49" s="68"/>
      <c r="PR49" s="68"/>
      <c r="PS49" s="68"/>
      <c r="PT49" s="68"/>
      <c r="PU49" s="68"/>
      <c r="PV49" s="68"/>
      <c r="PW49" s="68"/>
      <c r="PX49" s="68"/>
      <c r="PY49" s="68"/>
      <c r="PZ49" s="68"/>
      <c r="QA49" s="68"/>
      <c r="QB49" s="68"/>
      <c r="QC49" s="68"/>
      <c r="QD49" s="68"/>
      <c r="QE49" s="68"/>
      <c r="QF49" s="68"/>
      <c r="QG49" s="68"/>
      <c r="QH49" s="68"/>
      <c r="QI49" s="68"/>
      <c r="QJ49" s="68"/>
      <c r="QK49" s="68"/>
      <c r="QL49" s="68"/>
      <c r="QM49" s="68"/>
      <c r="QN49" s="68"/>
      <c r="QO49" s="68"/>
      <c r="QP49" s="68"/>
      <c r="QQ49" s="68"/>
      <c r="QR49" s="68"/>
    </row>
    <row r="50" spans="1:460" s="3" customFormat="1" ht="30" customHeight="1" thickBot="1">
      <c r="A50" s="28"/>
      <c r="B50" s="82" t="s">
        <v>28</v>
      </c>
      <c r="C50" s="83" t="s">
        <v>60</v>
      </c>
      <c r="D50" s="84"/>
      <c r="E50" s="85">
        <f>E23+180</f>
        <v>44278</v>
      </c>
      <c r="F50" s="86">
        <f>E50+14</f>
        <v>44292</v>
      </c>
      <c r="G50" s="14"/>
      <c r="H50" s="14">
        <f t="shared" si="136"/>
        <v>15</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57"/>
      <c r="FU50" s="25"/>
      <c r="FV50" s="25"/>
      <c r="FW50" s="25"/>
      <c r="FX50" s="25"/>
      <c r="FY50" s="25"/>
      <c r="FZ50" s="25"/>
      <c r="GA50" s="25"/>
      <c r="GB50" s="25"/>
      <c r="GC50" s="25"/>
      <c r="GD50" s="25"/>
      <c r="GE50" s="25"/>
      <c r="GF50" s="25"/>
      <c r="GG50" s="25"/>
      <c r="GH50" s="25"/>
      <c r="GI50" s="53"/>
      <c r="GJ50" s="63"/>
      <c r="GK50" s="63"/>
      <c r="GL50" s="63"/>
      <c r="GM50" s="63"/>
      <c r="GN50" s="63"/>
      <c r="GO50" s="63"/>
      <c r="GP50" s="63"/>
      <c r="GQ50" s="63"/>
      <c r="GR50" s="63"/>
      <c r="GS50" s="63"/>
      <c r="GT50" s="63"/>
      <c r="GU50" s="63"/>
      <c r="GV50" s="63"/>
      <c r="GW50" s="67"/>
      <c r="GX50" s="67"/>
      <c r="GY50" s="67"/>
      <c r="GZ50" s="67"/>
      <c r="HA50" s="67"/>
      <c r="HB50" s="67"/>
      <c r="HC50" s="67"/>
      <c r="HD50" s="67"/>
      <c r="HE50" s="67"/>
      <c r="HF50" s="67"/>
      <c r="HG50" s="67"/>
      <c r="HH50" s="67"/>
      <c r="HI50" s="67"/>
      <c r="HJ50" s="67"/>
      <c r="HK50" s="67"/>
      <c r="HL50" s="67"/>
      <c r="HM50" s="67"/>
      <c r="HN50" s="67"/>
      <c r="HO50" s="67"/>
      <c r="HP50" s="67"/>
      <c r="HQ50" s="67"/>
      <c r="HR50" s="25"/>
      <c r="HS50" s="25"/>
      <c r="HT50" s="25"/>
      <c r="HU50" s="25"/>
      <c r="HV50" s="25"/>
      <c r="HW50" s="25"/>
      <c r="HX50" s="25"/>
      <c r="HY50" s="25"/>
      <c r="HZ50" s="25"/>
      <c r="IA50" s="25"/>
      <c r="IB50" s="25"/>
      <c r="IC50" s="25"/>
      <c r="ID50" s="25"/>
      <c r="IE50" s="25"/>
      <c r="IF50" s="25"/>
      <c r="IG50" s="25"/>
      <c r="IH50" s="25"/>
      <c r="II50" s="25"/>
      <c r="IJ50" s="68"/>
      <c r="IK50" s="68"/>
      <c r="IL50" s="68"/>
      <c r="IM50" s="68"/>
      <c r="IN50" s="68"/>
      <c r="IO50" s="68"/>
      <c r="IP50" s="68"/>
      <c r="IQ50" s="68"/>
      <c r="IR50" s="68"/>
      <c r="IS50" s="68"/>
      <c r="IT50" s="68"/>
      <c r="IU50" s="68"/>
      <c r="IV50" s="68"/>
      <c r="IW50" s="68"/>
      <c r="IX50" s="68"/>
      <c r="IY50" s="68"/>
      <c r="IZ50" s="68"/>
      <c r="JA50" s="68"/>
      <c r="JB50" s="68"/>
      <c r="JC50" s="68"/>
      <c r="JD50" s="68"/>
      <c r="JE50" s="68"/>
      <c r="JF50" s="68"/>
      <c r="JG50" s="68"/>
      <c r="JH50" s="68"/>
      <c r="JI50" s="68"/>
      <c r="JJ50" s="68"/>
      <c r="JK50" s="68"/>
      <c r="JL50" s="68"/>
      <c r="JM50" s="68"/>
      <c r="JN50" s="68"/>
      <c r="JO50" s="68"/>
      <c r="JP50" s="68"/>
      <c r="JQ50" s="68"/>
      <c r="JR50" s="68"/>
      <c r="JS50" s="68"/>
      <c r="JT50" s="68"/>
      <c r="JU50" s="68"/>
      <c r="JV50" s="68"/>
      <c r="JW50" s="68"/>
      <c r="JX50" s="68"/>
      <c r="JY50" s="68"/>
      <c r="JZ50" s="68"/>
      <c r="KA50" s="68"/>
      <c r="KB50" s="68"/>
      <c r="KC50" s="68"/>
      <c r="KD50" s="68"/>
      <c r="KE50" s="68"/>
      <c r="KF50" s="68"/>
      <c r="KG50" s="68"/>
      <c r="KH50" s="68"/>
      <c r="KI50" s="68"/>
      <c r="KJ50" s="68"/>
      <c r="KK50" s="68"/>
      <c r="KL50" s="68"/>
      <c r="KM50" s="68"/>
      <c r="KN50" s="68"/>
      <c r="KO50" s="68"/>
      <c r="KP50" s="68"/>
      <c r="KQ50" s="68"/>
      <c r="KR50" s="68"/>
      <c r="KS50" s="68"/>
      <c r="KT50" s="68"/>
      <c r="KU50" s="68"/>
      <c r="KV50" s="68"/>
      <c r="KW50" s="68"/>
      <c r="KX50" s="68"/>
      <c r="KY50" s="68"/>
      <c r="KZ50" s="68"/>
      <c r="LA50" s="68"/>
      <c r="LB50" s="68"/>
      <c r="LC50" s="68"/>
      <c r="LD50" s="68"/>
      <c r="LE50" s="68"/>
      <c r="LF50" s="68"/>
      <c r="LG50" s="68"/>
      <c r="LH50" s="68"/>
      <c r="LI50" s="68"/>
      <c r="LJ50" s="68"/>
      <c r="LK50" s="68"/>
      <c r="LL50" s="68"/>
      <c r="LM50" s="68"/>
      <c r="LN50" s="68"/>
      <c r="LO50" s="68"/>
      <c r="LP50" s="68"/>
      <c r="LQ50" s="68"/>
      <c r="LR50" s="68"/>
      <c r="LS50" s="68"/>
      <c r="LT50" s="68"/>
      <c r="LU50" s="68"/>
      <c r="LV50" s="68"/>
      <c r="LW50" s="68"/>
      <c r="LX50" s="68"/>
      <c r="LY50" s="68"/>
      <c r="LZ50" s="68"/>
      <c r="MA50" s="68"/>
      <c r="MB50" s="68"/>
      <c r="MC50" s="68"/>
      <c r="MD50" s="68"/>
      <c r="ME50" s="68"/>
      <c r="MF50" s="68"/>
      <c r="MG50" s="68"/>
      <c r="MH50" s="68"/>
      <c r="MI50" s="68"/>
      <c r="MJ50" s="68"/>
      <c r="MK50" s="68"/>
      <c r="ML50" s="68"/>
      <c r="MM50" s="68"/>
      <c r="MN50" s="68"/>
      <c r="MO50" s="68"/>
      <c r="MP50" s="68"/>
      <c r="MQ50" s="68"/>
      <c r="MR50" s="68"/>
      <c r="MS50" s="68"/>
      <c r="MT50" s="68"/>
      <c r="MU50" s="68"/>
      <c r="MV50" s="68"/>
      <c r="MW50" s="68"/>
      <c r="MX50" s="68"/>
      <c r="MY50" s="68"/>
      <c r="MZ50" s="68"/>
      <c r="NA50" s="68"/>
      <c r="NB50" s="68"/>
      <c r="NC50" s="68"/>
      <c r="ND50" s="68"/>
      <c r="NE50" s="68"/>
      <c r="NF50" s="68"/>
      <c r="NG50" s="68"/>
      <c r="NH50" s="68"/>
      <c r="NI50" s="68"/>
      <c r="NJ50" s="68"/>
      <c r="NK50" s="68"/>
      <c r="NL50" s="68"/>
      <c r="NM50" s="68"/>
      <c r="NN50" s="68"/>
      <c r="NO50" s="68"/>
      <c r="NP50" s="68"/>
      <c r="NQ50" s="68"/>
      <c r="NR50" s="68"/>
      <c r="NS50" s="68"/>
      <c r="NT50" s="68"/>
      <c r="NU50" s="68"/>
      <c r="NV50" s="68"/>
      <c r="NW50" s="68"/>
      <c r="NX50" s="68"/>
      <c r="NY50" s="68"/>
      <c r="NZ50" s="68"/>
      <c r="OA50" s="68"/>
      <c r="OB50" s="68"/>
      <c r="OC50" s="68"/>
      <c r="OD50" s="68"/>
      <c r="OE50" s="68"/>
      <c r="OF50" s="68"/>
      <c r="OG50" s="68"/>
      <c r="OH50" s="68"/>
      <c r="OI50" s="68"/>
      <c r="OJ50" s="68"/>
      <c r="OK50" s="68"/>
      <c r="OL50" s="68"/>
      <c r="OM50" s="68"/>
      <c r="ON50" s="68"/>
      <c r="OO50" s="68"/>
      <c r="OP50" s="68"/>
      <c r="OQ50" s="68"/>
      <c r="OR50" s="68"/>
      <c r="OS50" s="68"/>
      <c r="OT50" s="68"/>
      <c r="OU50" s="68"/>
      <c r="OV50" s="68"/>
      <c r="OW50" s="68"/>
      <c r="OX50" s="68"/>
      <c r="OY50" s="68"/>
      <c r="OZ50" s="68"/>
      <c r="PA50" s="68"/>
      <c r="PB50" s="68"/>
      <c r="PC50" s="68"/>
      <c r="PD50" s="68"/>
      <c r="PE50" s="68"/>
      <c r="PF50" s="68"/>
      <c r="PG50" s="68"/>
      <c r="PH50" s="68"/>
      <c r="PI50" s="68"/>
      <c r="PJ50" s="68"/>
      <c r="PK50" s="68"/>
      <c r="PL50" s="68"/>
      <c r="PM50" s="68"/>
      <c r="PN50" s="68"/>
      <c r="PO50" s="68"/>
      <c r="PP50" s="68"/>
      <c r="PQ50" s="68"/>
      <c r="PR50" s="68"/>
      <c r="PS50" s="68"/>
      <c r="PT50" s="68"/>
      <c r="PU50" s="68"/>
      <c r="PV50" s="68"/>
      <c r="PW50" s="68"/>
      <c r="PX50" s="68"/>
      <c r="PY50" s="68"/>
      <c r="PZ50" s="68"/>
      <c r="QA50" s="68"/>
      <c r="QB50" s="68"/>
      <c r="QC50" s="68"/>
      <c r="QD50" s="68"/>
      <c r="QE50" s="68"/>
      <c r="QF50" s="68"/>
      <c r="QG50" s="68"/>
      <c r="QH50" s="68"/>
      <c r="QI50" s="68"/>
      <c r="QJ50" s="68"/>
      <c r="QK50" s="68"/>
      <c r="QL50" s="68"/>
      <c r="QM50" s="68"/>
      <c r="QN50" s="68"/>
      <c r="QO50" s="68"/>
      <c r="QP50" s="68"/>
      <c r="QQ50" s="68"/>
      <c r="QR50" s="68"/>
    </row>
    <row r="51" spans="1:460" s="3" customFormat="1" ht="30" customHeight="1" thickBot="1">
      <c r="A51" s="28"/>
      <c r="B51" s="98" t="s">
        <v>29</v>
      </c>
      <c r="C51" s="83" t="s">
        <v>63</v>
      </c>
      <c r="D51" s="84"/>
      <c r="E51" s="86">
        <f>F50</f>
        <v>44292</v>
      </c>
      <c r="F51" s="86">
        <f>E51+14</f>
        <v>44306</v>
      </c>
      <c r="G51" s="14"/>
      <c r="H51" s="14">
        <f t="shared" si="136"/>
        <v>15</v>
      </c>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57"/>
      <c r="FU51" s="25"/>
      <c r="FV51" s="25"/>
      <c r="FW51" s="25"/>
      <c r="FX51" s="25"/>
      <c r="FY51" s="25"/>
      <c r="FZ51" s="25"/>
      <c r="GA51" s="25"/>
      <c r="GB51" s="25"/>
      <c r="GC51" s="25"/>
      <c r="GD51" s="25"/>
      <c r="GE51" s="25"/>
      <c r="GF51" s="25"/>
      <c r="GG51" s="25"/>
      <c r="GH51" s="25"/>
      <c r="GI51" s="53"/>
      <c r="GJ51" s="62"/>
      <c r="GK51" s="62"/>
      <c r="GL51" s="62"/>
      <c r="GM51" s="62"/>
      <c r="GN51" s="62"/>
      <c r="GO51" s="62"/>
      <c r="GP51" s="62"/>
      <c r="GQ51" s="62"/>
      <c r="GR51" s="62"/>
      <c r="GS51" s="62"/>
      <c r="GT51" s="62"/>
      <c r="GU51" s="62"/>
      <c r="GV51" s="62"/>
      <c r="GW51" s="66"/>
      <c r="GX51" s="66"/>
      <c r="GY51" s="66"/>
      <c r="GZ51" s="66"/>
      <c r="HA51" s="66"/>
      <c r="HB51" s="66"/>
      <c r="HC51" s="66"/>
      <c r="HD51" s="66"/>
      <c r="HE51" s="66"/>
      <c r="HF51" s="66"/>
      <c r="HG51" s="67"/>
      <c r="HH51" s="67"/>
      <c r="HI51" s="67"/>
      <c r="HJ51" s="25"/>
      <c r="HK51" s="25"/>
      <c r="HL51" s="25"/>
      <c r="HM51" s="25"/>
      <c r="HN51" s="66"/>
      <c r="HO51" s="53"/>
      <c r="HP51" s="53"/>
      <c r="HQ51" s="53"/>
      <c r="HR51" s="25"/>
      <c r="HS51" s="25"/>
      <c r="HT51" s="25"/>
      <c r="HU51" s="25"/>
      <c r="HV51" s="25"/>
      <c r="HW51" s="25"/>
      <c r="HX51" s="25"/>
      <c r="HY51" s="25"/>
      <c r="HZ51" s="25"/>
      <c r="IA51" s="25"/>
      <c r="IB51" s="62"/>
      <c r="IC51" s="62"/>
      <c r="ID51" s="62"/>
      <c r="IE51" s="62"/>
      <c r="IF51" s="62"/>
      <c r="IG51" s="62"/>
      <c r="IH51" s="62"/>
      <c r="II51" s="92"/>
    </row>
    <row r="52" spans="1:460" ht="30" customHeight="1">
      <c r="GI52" s="69"/>
      <c r="HK52" s="69"/>
    </row>
  </sheetData>
  <mergeCells count="38">
    <mergeCell ref="HR4:HX4"/>
    <mergeCell ref="HY4:IE4"/>
    <mergeCell ref="IF4:II4"/>
    <mergeCell ref="EZ4:FF4"/>
    <mergeCell ref="FG4:FM4"/>
    <mergeCell ref="FN4:FT4"/>
    <mergeCell ref="GW4:HC4"/>
    <mergeCell ref="HD4:HJ4"/>
    <mergeCell ref="HK4:HQ4"/>
    <mergeCell ref="FU4:GA4"/>
    <mergeCell ref="GB4:GH4"/>
    <mergeCell ref="GI4:GO4"/>
    <mergeCell ref="GP4:GV4"/>
    <mergeCell ref="ES4:EY4"/>
    <mergeCell ref="CO4:CU4"/>
    <mergeCell ref="CV4:DB4"/>
    <mergeCell ref="DC4:DI4"/>
    <mergeCell ref="BM4:BS4"/>
    <mergeCell ref="BT4:BZ4"/>
    <mergeCell ref="CA4:CG4"/>
    <mergeCell ref="CH4:CN4"/>
    <mergeCell ref="DJ4:DP4"/>
    <mergeCell ref="DQ4:DW4"/>
    <mergeCell ref="DX4:ED4"/>
    <mergeCell ref="EE4:EK4"/>
    <mergeCell ref="EL4:ER4"/>
    <mergeCell ref="AY4:BE4"/>
    <mergeCell ref="BF4:BL4"/>
    <mergeCell ref="E3:F3"/>
    <mergeCell ref="I4:O4"/>
    <mergeCell ref="P4:V4"/>
    <mergeCell ref="W4:AC4"/>
    <mergeCell ref="AD4:AJ4"/>
    <mergeCell ref="C3:D3"/>
    <mergeCell ref="C4:D4"/>
    <mergeCell ref="B5:G5"/>
    <mergeCell ref="AK4:AQ4"/>
    <mergeCell ref="AR4:AX4"/>
  </mergeCells>
  <conditionalFormatting sqref="D48:D51 D27:D28 D38:D46 D30:D35 D23:D25 D14:D21 D7:D12">
    <cfRule type="dataBar" priority="493">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HG46:HP46 FG41:GH41 I48:AU51 I21:Z22 ES28:GH28 HR48:IH51 IC47:IH47 HR46:IH46 I5:BL7 BM6:DB7 CP25:GH25 AZ48:BW51 CP48:GH51 CP46:GV46 CP40:FF42 CP39:DN39 GJ33:IH33 GJ34:HM34 GW28:IH28 GJ25:GV25 GJ30:HM32 GT40:HM41 HD39:HM39 GW21:HP25 GJ21:GV22 BQ30:CN30 I25:BW25 CQ30:GH32 GJ44:IH44 CF21:CN22 AZ23:BL24 BY23:CN25 CP23:DB24 CP36:DB36 CP38:FT38 FG40:FQ40 AZ36:BL36 GJ23:GO24 GJ36:GO36 GJ40:GS42 AZ47:BL49 CP47:DB49 DJ47:EJ47 GJ48:HP51 AZ30:BN30 I28:BH29 BY29:CN29 CQ29:IH29 FG6:FT12 DC5:FF12 GP6:GV12 I9:AU12 AL8:DB12 FU5:GO12 GI21:GI25 CO21:CO25 CP21:GH22 GW5:HP12 GI38:HM38 HR27:IH27 I27:BW27 GW27:HP27 GI27:GV28 BY27:GH27 BX47:CO51 AV47:AY51 CP42:GH45 GJ42:HM45 HN38:IH45 I38:CO46 GI40:GI46 GW35:HM36 AZ31:BW35 CP33:GH35 GJ35:GV35 GI30:GI36 I30:AU35 AV30:AY36 HN30:IH36 CO33:CO36 BX31:CN36 HR14:IH25 HR5:IH12 I14:HP20 I10:HP10">
    <cfRule type="expression" dxfId="183" priority="512">
      <formula>AND(TODAY()&gt;=I$5,TODAY()&lt;J$5)</formula>
    </cfRule>
  </conditionalFormatting>
  <conditionalFormatting sqref="HG46:HP46 I7:HP7 FG41:GH41 GT38:HM38 I48:AU51 I21:Z22 ES28:GH28 HR48:IH51 IC47:IH47 HR46:IH46 CP25:GH25 AZ48:BW51 CP48:GH51 CP38:FF38 CP46:GV46 CP40:FF42 CP39:DN39 GJ33:IH33 GJ34:HM34 GW28:IH28 GJ25:GV25 GJ30:HM32 GT40:HM41 HD39:HM39 GW21:HP25 GJ21:GV22 BQ30:CN30 I25:BW25 CQ30:GH32 GJ44:IH44 CF21:CN22 AZ23:BL24 BY23:CN25 CP23:DB24 CP36:DB36 FG40:FQ40 AZ36:BL36 GJ23:GO24 GJ40:GS42 GJ36:GO36 AZ47:BL49 CP47:DB49 DJ47:EJ47 GJ48:HP51 AZ30:BN30 I28:BH29 BY29:CN29 CQ29:IH29 I9:AU12 AL8:HP12 GI21:GI25 CO21:CO25 CP21:GH22 GI38:GO38 HR27:IH27 I27:BW27 GW27:HP27 GI27:GV28 BY27:GH27 BX47:CO51 AV47:AY51 CP42:GH45 GJ42:HM45 HN38:IH45 I38:CO46 GI40:GI46 GW35:HM36 AZ31:BW35 CP33:GH35 GJ35:GV35 GI30:GI36 I30:AU35 AV30:AY36 HN30:IH36 CO33:CO36 BX31:CN36 HR14:IH25 HR7:IH12 I14:HP20 I10:HP10">
    <cfRule type="expression" dxfId="182" priority="506">
      <formula>AND(task_start&lt;=I$5,ROUNDDOWN((task_end-task_start+1)*task_progress,0)+task_start-1&gt;=I$5)</formula>
    </cfRule>
    <cfRule type="expression" dxfId="181" priority="507" stopIfTrue="1">
      <formula>AND(task_end&gt;=I$5,task_start&lt;J$5)</formula>
    </cfRule>
  </conditionalFormatting>
  <conditionalFormatting sqref="BN5:DB5">
    <cfRule type="expression" dxfId="180" priority="471">
      <formula>AND(TODAY()&gt;=BN$5,TODAY()&lt;BO$5)</formula>
    </cfRule>
  </conditionalFormatting>
  <conditionalFormatting sqref="BM20:BW20">
    <cfRule type="expression" dxfId="179" priority="469">
      <formula>AND(task_start&lt;=BM$5,ROUNDDOWN((task_end-task_start+1)*task_progress,0)+task_start-1&gt;=BM$5)</formula>
    </cfRule>
    <cfRule type="expression" dxfId="178" priority="470" stopIfTrue="1">
      <formula>AND(task_end&gt;=BM$5,task_start&lt;BN$5)</formula>
    </cfRule>
  </conditionalFormatting>
  <conditionalFormatting sqref="DC23:DI24">
    <cfRule type="expression" dxfId="177" priority="423">
      <formula>AND(TODAY()&gt;=DC$5,TODAY()&lt;DD$5)</formula>
    </cfRule>
  </conditionalFormatting>
  <conditionalFormatting sqref="DC23:DI24">
    <cfRule type="expression" dxfId="176" priority="421">
      <formula>AND(task_start&lt;=DC$5,ROUNDDOWN((task_end-task_start+1)*task_progress,0)+task_start-1&gt;=DC$5)</formula>
    </cfRule>
    <cfRule type="expression" dxfId="175" priority="422" stopIfTrue="1">
      <formula>AND(task_end&gt;=DC$5,task_start&lt;DD$5)</formula>
    </cfRule>
  </conditionalFormatting>
  <conditionalFormatting sqref="BM5">
    <cfRule type="expression" dxfId="174" priority="462">
      <formula>AND(TODAY()&gt;=BM$5,TODAY()&lt;BN$5)</formula>
    </cfRule>
  </conditionalFormatting>
  <conditionalFormatting sqref="I23:AU24">
    <cfRule type="expression" dxfId="173" priority="461">
      <formula>AND(TODAY()&gt;=I$5,TODAY()&lt;J$5)</formula>
    </cfRule>
  </conditionalFormatting>
  <conditionalFormatting sqref="I23:AU24">
    <cfRule type="expression" dxfId="172" priority="459">
      <formula>AND(task_start&lt;=I$5,ROUNDDOWN((task_end-task_start+1)*task_progress,0)+task_start-1&gt;=I$5)</formula>
    </cfRule>
    <cfRule type="expression" dxfId="171" priority="460" stopIfTrue="1">
      <formula>AND(task_end&gt;=I$5,task_start&lt;J$5)</formula>
    </cfRule>
  </conditionalFormatting>
  <conditionalFormatting sqref="BM23:BW24">
    <cfRule type="expression" dxfId="170" priority="457">
      <formula>AND(TODAY()&gt;=BM$5,TODAY()&lt;BN$5)</formula>
    </cfRule>
  </conditionalFormatting>
  <conditionalFormatting sqref="BM23:BW24">
    <cfRule type="expression" dxfId="169" priority="455">
      <formula>AND(task_start&lt;=BM$5,ROUNDDOWN((task_end-task_start+1)*task_progress,0)+task_start-1&gt;=BM$5)</formula>
    </cfRule>
    <cfRule type="expression" dxfId="168" priority="456" stopIfTrue="1">
      <formula>AND(task_end&gt;=BM$5,task_start&lt;BN$5)</formula>
    </cfRule>
  </conditionalFormatting>
  <conditionalFormatting sqref="BM36:BW36">
    <cfRule type="expression" dxfId="167" priority="388">
      <formula>AND(TODAY()&gt;=BM$5,TODAY()&lt;BN$5)</formula>
    </cfRule>
  </conditionalFormatting>
  <conditionalFormatting sqref="BM36:BW36">
    <cfRule type="expression" dxfId="166" priority="386">
      <formula>AND(task_start&lt;=BM$5,ROUNDDOWN((task_end-task_start+1)*task_progress,0)+task_start-1&gt;=BM$5)</formula>
    </cfRule>
    <cfRule type="expression" dxfId="165" priority="387" stopIfTrue="1">
      <formula>AND(task_end&gt;=BM$5,task_start&lt;BN$5)</formula>
    </cfRule>
  </conditionalFormatting>
  <conditionalFormatting sqref="DC36:DI36">
    <cfRule type="expression" dxfId="164" priority="385">
      <formula>AND(TODAY()&gt;=DC$5,TODAY()&lt;DD$5)</formula>
    </cfRule>
  </conditionalFormatting>
  <conditionalFormatting sqref="DC36:DI36">
    <cfRule type="expression" dxfId="163" priority="383">
      <formula>AND(task_start&lt;=DC$5,ROUNDDOWN((task_end-task_start+1)*task_progress,0)+task_start-1&gt;=DC$5)</formula>
    </cfRule>
    <cfRule type="expression" dxfId="162" priority="384" stopIfTrue="1">
      <formula>AND(task_end&gt;=DC$5,task_start&lt;DD$5)</formula>
    </cfRule>
  </conditionalFormatting>
  <conditionalFormatting sqref="DJ23:FF24">
    <cfRule type="expression" dxfId="161" priority="398">
      <formula>AND(TODAY()&gt;=DJ$5,TODAY()&lt;DK$5)</formula>
    </cfRule>
  </conditionalFormatting>
  <conditionalFormatting sqref="DJ23:FF24">
    <cfRule type="expression" dxfId="160" priority="396">
      <formula>AND(task_start&lt;=DJ$5,ROUNDDOWN((task_end-task_start+1)*task_progress,0)+task_start-1&gt;=DJ$5)</formula>
    </cfRule>
    <cfRule type="expression" dxfId="159" priority="397" stopIfTrue="1">
      <formula>AND(task_end&gt;=DJ$5,task_start&lt;DK$5)</formula>
    </cfRule>
  </conditionalFormatting>
  <conditionalFormatting sqref="FG23:FT24">
    <cfRule type="expression" dxfId="158" priority="395">
      <formula>AND(TODAY()&gt;=FG$5,TODAY()&lt;FH$5)</formula>
    </cfRule>
  </conditionalFormatting>
  <conditionalFormatting sqref="FG23:FT24">
    <cfRule type="expression" dxfId="157" priority="393">
      <formula>AND(task_start&lt;=FG$5,ROUNDDOWN((task_end-task_start+1)*task_progress,0)+task_start-1&gt;=FG$5)</formula>
    </cfRule>
    <cfRule type="expression" dxfId="156" priority="394" stopIfTrue="1">
      <formula>AND(task_end&gt;=FG$5,task_start&lt;FH$5)</formula>
    </cfRule>
  </conditionalFormatting>
  <conditionalFormatting sqref="FH5:FT5">
    <cfRule type="expression" dxfId="155" priority="408">
      <formula>AND(TODAY()&gt;=FH$5,TODAY()&lt;FI$5)</formula>
    </cfRule>
  </conditionalFormatting>
  <conditionalFormatting sqref="FG38:FT38">
    <cfRule type="expression" dxfId="154" priority="406">
      <formula>AND(task_start&lt;=FG$5,ROUNDDOWN((task_end-task_start+1)*task_progress,0)+task_start-1&gt;=FG$5)</formula>
    </cfRule>
    <cfRule type="expression" dxfId="153" priority="407" stopIfTrue="1">
      <formula>AND(task_end&gt;=FG$5,task_start&lt;FH$5)</formula>
    </cfRule>
  </conditionalFormatting>
  <conditionalFormatting sqref="FG5">
    <cfRule type="expression" dxfId="152" priority="399">
      <formula>AND(TODAY()&gt;=FG$5,TODAY()&lt;FH$5)</formula>
    </cfRule>
  </conditionalFormatting>
  <conditionalFormatting sqref="FG36:FT36">
    <cfRule type="expression" dxfId="151" priority="379">
      <formula>AND(TODAY()&gt;=FG$5,TODAY()&lt;FH$5)</formula>
    </cfRule>
  </conditionalFormatting>
  <conditionalFormatting sqref="FG36:FT36">
    <cfRule type="expression" dxfId="150" priority="377">
      <formula>AND(task_start&lt;=FG$5,ROUNDDOWN((task_end-task_start+1)*task_progress,0)+task_start-1&gt;=FG$5)</formula>
    </cfRule>
    <cfRule type="expression" dxfId="149" priority="378" stopIfTrue="1">
      <formula>AND(task_end&gt;=FG$5,task_start&lt;FH$5)</formula>
    </cfRule>
  </conditionalFormatting>
  <conditionalFormatting sqref="I36:AU36">
    <cfRule type="expression" dxfId="148" priority="392">
      <formula>AND(TODAY()&gt;=I$5,TODAY()&lt;J$5)</formula>
    </cfRule>
  </conditionalFormatting>
  <conditionalFormatting sqref="I36:AU36">
    <cfRule type="expression" dxfId="147" priority="390">
      <formula>AND(task_start&lt;=I$5,ROUNDDOWN((task_end-task_start+1)*task_progress,0)+task_start-1&gt;=I$5)</formula>
    </cfRule>
    <cfRule type="expression" dxfId="146" priority="391" stopIfTrue="1">
      <formula>AND(task_end&gt;=I$5,task_start&lt;J$5)</formula>
    </cfRule>
  </conditionalFormatting>
  <conditionalFormatting sqref="DJ36:FF36">
    <cfRule type="expression" dxfId="145" priority="382">
      <formula>AND(TODAY()&gt;=DJ$5,TODAY()&lt;DK$5)</formula>
    </cfRule>
  </conditionalFormatting>
  <conditionalFormatting sqref="DJ36:FF36">
    <cfRule type="expression" dxfId="144" priority="380">
      <formula>AND(task_start&lt;=DJ$5,ROUNDDOWN((task_end-task_start+1)*task_progress,0)+task_start-1&gt;=DJ$5)</formula>
    </cfRule>
    <cfRule type="expression" dxfId="143" priority="381" stopIfTrue="1">
      <formula>AND(task_end&gt;=DJ$5,task_start&lt;DK$5)</formula>
    </cfRule>
  </conditionalFormatting>
  <conditionalFormatting sqref="D36">
    <cfRule type="dataBar" priority="389">
      <dataBar>
        <cfvo type="num" val="0"/>
        <cfvo type="num" val="1"/>
        <color theme="0" tint="-0.249977111117893"/>
      </dataBar>
      <extLst>
        <ext xmlns:x14="http://schemas.microsoft.com/office/spreadsheetml/2009/9/main" uri="{B025F937-C7B1-47D3-B67F-A62EFF666E3E}">
          <x14:id>{6A0E752C-B407-C841-A687-D2667DB83A77}</x14:id>
        </ext>
      </extLst>
    </cfRule>
  </conditionalFormatting>
  <conditionalFormatting sqref="FR40:GH40">
    <cfRule type="expression" dxfId="142" priority="343">
      <formula>AND(task_start&lt;=FR$5,ROUNDDOWN((task_end-task_start+1)*task_progress,0)+task_start-1&gt;=FR$5)</formula>
    </cfRule>
    <cfRule type="expression" dxfId="141" priority="344" stopIfTrue="1">
      <formula>AND(task_end&gt;=FR$5,task_start&lt;FS$5)</formula>
    </cfRule>
  </conditionalFormatting>
  <conditionalFormatting sqref="FU23:GH24">
    <cfRule type="expression" dxfId="140" priority="357">
      <formula>AND(TODAY()&gt;=FU$5,TODAY()&lt;FV$5)</formula>
    </cfRule>
  </conditionalFormatting>
  <conditionalFormatting sqref="FU23:GH24">
    <cfRule type="expression" dxfId="139" priority="355">
      <formula>AND(task_start&lt;=FU$5,ROUNDDOWN((task_end-task_start+1)*task_progress,0)+task_start-1&gt;=FU$5)</formula>
    </cfRule>
    <cfRule type="expression" dxfId="138" priority="356" stopIfTrue="1">
      <formula>AND(task_end&gt;=FU$5,task_start&lt;FV$5)</formula>
    </cfRule>
  </conditionalFormatting>
  <conditionalFormatting sqref="GP23:GV24">
    <cfRule type="expression" dxfId="137" priority="354">
      <formula>AND(TODAY()&gt;=GP$5,TODAY()&lt;GQ$5)</formula>
    </cfRule>
  </conditionalFormatting>
  <conditionalFormatting sqref="GP23:GV24">
    <cfRule type="expression" dxfId="136" priority="352">
      <formula>AND(task_start&lt;=GP$5,ROUNDDOWN((task_end-task_start+1)*task_progress,0)+task_start-1&gt;=GP$5)</formula>
    </cfRule>
    <cfRule type="expression" dxfId="135" priority="353" stopIfTrue="1">
      <formula>AND(task_end&gt;=GP$5,task_start&lt;GQ$5)</formula>
    </cfRule>
  </conditionalFormatting>
  <conditionalFormatting sqref="GQ5:GV5">
    <cfRule type="expression" dxfId="134" priority="367">
      <formula>AND(TODAY()&gt;=GQ$5,TODAY()&lt;GR$5)</formula>
    </cfRule>
  </conditionalFormatting>
  <conditionalFormatting sqref="GP38:GS38">
    <cfRule type="expression" dxfId="133" priority="365">
      <formula>AND(task_start&lt;=GP$5,ROUNDDOWN((task_end-task_start+1)*task_progress,0)+task_start-1&gt;=GP$5)</formula>
    </cfRule>
    <cfRule type="expression" dxfId="132" priority="366" stopIfTrue="1">
      <formula>AND(task_end&gt;=GP$5,task_start&lt;GQ$5)</formula>
    </cfRule>
  </conditionalFormatting>
  <conditionalFormatting sqref="GP5">
    <cfRule type="expression" dxfId="131" priority="358">
      <formula>AND(TODAY()&gt;=GP$5,TODAY()&lt;GQ$5)</formula>
    </cfRule>
  </conditionalFormatting>
  <conditionalFormatting sqref="GP36:GV36">
    <cfRule type="expression" dxfId="130" priority="348">
      <formula>AND(TODAY()&gt;=GP$5,TODAY()&lt;GQ$5)</formula>
    </cfRule>
  </conditionalFormatting>
  <conditionalFormatting sqref="GP36:GV36">
    <cfRule type="expression" dxfId="129" priority="346">
      <formula>AND(task_start&lt;=GP$5,ROUNDDOWN((task_end-task_start+1)*task_progress,0)+task_start-1&gt;=GP$5)</formula>
    </cfRule>
    <cfRule type="expression" dxfId="128" priority="347" stopIfTrue="1">
      <formula>AND(task_end&gt;=GP$5,task_start&lt;GQ$5)</formula>
    </cfRule>
  </conditionalFormatting>
  <conditionalFormatting sqref="FU38:GH38">
    <cfRule type="expression" dxfId="127" priority="376">
      <formula>AND(TODAY()&gt;=FU$5,TODAY()&lt;FV$5)</formula>
    </cfRule>
  </conditionalFormatting>
  <conditionalFormatting sqref="FU38:GH38">
    <cfRule type="expression" dxfId="126" priority="374">
      <formula>AND(task_start&lt;=FU$5,ROUNDDOWN((task_end-task_start+1)*task_progress,0)+task_start-1&gt;=FU$5)</formula>
    </cfRule>
    <cfRule type="expression" dxfId="125" priority="375" stopIfTrue="1">
      <formula>AND(task_end&gt;=FU$5,task_start&lt;FV$5)</formula>
    </cfRule>
  </conditionalFormatting>
  <conditionalFormatting sqref="FU36:GH36">
    <cfRule type="expression" dxfId="124" priority="351">
      <formula>AND(TODAY()&gt;=FU$5,TODAY()&lt;FV$5)</formula>
    </cfRule>
  </conditionalFormatting>
  <conditionalFormatting sqref="FU36:GH36">
    <cfRule type="expression" dxfId="123" priority="349">
      <formula>AND(task_start&lt;=FU$5,ROUNDDOWN((task_end-task_start+1)*task_progress,0)+task_start-1&gt;=FU$5)</formula>
    </cfRule>
    <cfRule type="expression" dxfId="122" priority="350" stopIfTrue="1">
      <formula>AND(task_end&gt;=FU$5,task_start&lt;FV$5)</formula>
    </cfRule>
  </conditionalFormatting>
  <conditionalFormatting sqref="FR40:GH40">
    <cfRule type="expression" dxfId="121" priority="345">
      <formula>AND(TODAY()&gt;=FR$5,TODAY()&lt;FS$5)</formula>
    </cfRule>
  </conditionalFormatting>
  <conditionalFormatting sqref="GW46:HF46">
    <cfRule type="expression" dxfId="120" priority="339">
      <formula>AND(TODAY()&gt;=GW$5,TODAY()&lt;GX$5)</formula>
    </cfRule>
  </conditionalFormatting>
  <conditionalFormatting sqref="GW46:HF46">
    <cfRule type="expression" dxfId="119" priority="337">
      <formula>AND(task_start&lt;=GW$5,ROUNDDOWN((task_end-task_start+1)*task_progress,0)+task_start-1&gt;=GW$5)</formula>
    </cfRule>
    <cfRule type="expression" dxfId="118" priority="338" stopIfTrue="1">
      <formula>AND(task_end&gt;=GW$5,task_start&lt;GX$5)</formula>
    </cfRule>
  </conditionalFormatting>
  <conditionalFormatting sqref="HQ46 HQ48:HQ51 II27:II28 HQ27 II38:II51 II30:II36 HQ5:HQ12 HQ14:HQ25 II5:II12 II14:II25">
    <cfRule type="expression" dxfId="117" priority="514">
      <formula>AND(TODAY()&gt;=HQ$5,TODAY()&lt;#REF!)</formula>
    </cfRule>
  </conditionalFormatting>
  <conditionalFormatting sqref="HQ46 HQ48:HQ51 II27:II28 HQ27 II38:II51 II30:II36 HQ7:HQ12 HQ14:HQ25 II7:II12 II14:II25">
    <cfRule type="expression" dxfId="116" priority="517">
      <formula>AND(task_start&lt;=HQ$5,ROUNDDOWN((task_end-task_start+1)*task_progress,0)+task_start-1&gt;=HQ$5)</formula>
    </cfRule>
    <cfRule type="expression" dxfId="115" priority="518" stopIfTrue="1">
      <formula>AND(task_end&gt;=HQ$5,task_start&lt;#REF!)</formula>
    </cfRule>
  </conditionalFormatting>
  <conditionalFormatting sqref="HG48:HP49">
    <cfRule type="expression" dxfId="114" priority="274">
      <formula>AND(TODAY()&gt;=HG$5,TODAY()&lt;HH$5)</formula>
    </cfRule>
  </conditionalFormatting>
  <conditionalFormatting sqref="HG48:HP49">
    <cfRule type="expression" dxfId="113" priority="272">
      <formula>AND(task_start&lt;=HG$5,ROUNDDOWN((task_end-task_start+1)*task_progress,0)+task_start-1&gt;=HG$5)</formula>
    </cfRule>
    <cfRule type="expression" dxfId="112" priority="273" stopIfTrue="1">
      <formula>AND(task_end&gt;=HG$5,task_start&lt;HH$5)</formula>
    </cfRule>
  </conditionalFormatting>
  <conditionalFormatting sqref="D47:D49">
    <cfRule type="dataBar" priority="267">
      <dataBar>
        <cfvo type="num" val="0"/>
        <cfvo type="num" val="1"/>
        <color theme="0" tint="-0.249977111117893"/>
      </dataBar>
      <extLst>
        <ext xmlns:x14="http://schemas.microsoft.com/office/spreadsheetml/2009/9/main" uri="{B025F937-C7B1-47D3-B67F-A62EFF666E3E}">
          <x14:id>{ED5817FC-4425-44E4-B140-43888252E796}</x14:id>
        </ext>
      </extLst>
    </cfRule>
  </conditionalFormatting>
  <conditionalFormatting sqref="I47:AU49">
    <cfRule type="expression" dxfId="111" priority="270">
      <formula>AND(TODAY()&gt;=I$5,TODAY()&lt;J$5)</formula>
    </cfRule>
  </conditionalFormatting>
  <conditionalFormatting sqref="I47:AU49">
    <cfRule type="expression" dxfId="110" priority="268">
      <formula>AND(task_start&lt;=I$5,ROUNDDOWN((task_end-task_start+1)*task_progress,0)+task_start-1&gt;=I$5)</formula>
    </cfRule>
    <cfRule type="expression" dxfId="109" priority="269" stopIfTrue="1">
      <formula>AND(task_end&gt;=I$5,task_start&lt;J$5)</formula>
    </cfRule>
  </conditionalFormatting>
  <conditionalFormatting sqref="BM47:BW49">
    <cfRule type="expression" dxfId="108" priority="266">
      <formula>AND(TODAY()&gt;=BM$5,TODAY()&lt;BN$5)</formula>
    </cfRule>
  </conditionalFormatting>
  <conditionalFormatting sqref="BM47:BW49">
    <cfRule type="expression" dxfId="107" priority="264">
      <formula>AND(task_start&lt;=BM$5,ROUNDDOWN((task_end-task_start+1)*task_progress,0)+task_start-1&gt;=BM$5)</formula>
    </cfRule>
    <cfRule type="expression" dxfId="106" priority="265" stopIfTrue="1">
      <formula>AND(task_end&gt;=BM$5,task_start&lt;BN$5)</formula>
    </cfRule>
  </conditionalFormatting>
  <conditionalFormatting sqref="DC47:DI49">
    <cfRule type="expression" dxfId="105" priority="263">
      <formula>AND(TODAY()&gt;=DC$5,TODAY()&lt;DD$5)</formula>
    </cfRule>
  </conditionalFormatting>
  <conditionalFormatting sqref="DC47:DI49">
    <cfRule type="expression" dxfId="104" priority="261">
      <formula>AND(task_start&lt;=DC$5,ROUNDDOWN((task_end-task_start+1)*task_progress,0)+task_start-1&gt;=DC$5)</formula>
    </cfRule>
    <cfRule type="expression" dxfId="103" priority="262" stopIfTrue="1">
      <formula>AND(task_end&gt;=DC$5,task_start&lt;DD$5)</formula>
    </cfRule>
  </conditionalFormatting>
  <conditionalFormatting sqref="FG48:FT49">
    <cfRule type="expression" dxfId="102" priority="257">
      <formula>AND(TODAY()&gt;=FG$5,TODAY()&lt;FH$5)</formula>
    </cfRule>
  </conditionalFormatting>
  <conditionalFormatting sqref="FG48:FT49">
    <cfRule type="expression" dxfId="101" priority="255">
      <formula>AND(task_start&lt;=FG$5,ROUNDDOWN((task_end-task_start+1)*task_progress,0)+task_start-1&gt;=FG$5)</formula>
    </cfRule>
    <cfRule type="expression" dxfId="100" priority="256" stopIfTrue="1">
      <formula>AND(task_end&gt;=FG$5,task_start&lt;FH$5)</formula>
    </cfRule>
  </conditionalFormatting>
  <conditionalFormatting sqref="DJ48:FF49">
    <cfRule type="expression" dxfId="99" priority="260">
      <formula>AND(TODAY()&gt;=DJ$5,TODAY()&lt;DK$5)</formula>
    </cfRule>
  </conditionalFormatting>
  <conditionalFormatting sqref="DJ48:FF49">
    <cfRule type="expression" dxfId="98" priority="258">
      <formula>AND(task_start&lt;=DJ$5,ROUNDDOWN((task_end-task_start+1)*task_progress,0)+task_start-1&gt;=DJ$5)</formula>
    </cfRule>
    <cfRule type="expression" dxfId="97" priority="259" stopIfTrue="1">
      <formula>AND(task_end&gt;=DJ$5,task_start&lt;DK$5)</formula>
    </cfRule>
  </conditionalFormatting>
  <conditionalFormatting sqref="GP48:GV49">
    <cfRule type="expression" dxfId="96" priority="251">
      <formula>AND(TODAY()&gt;=GP$5,TODAY()&lt;GQ$5)</formula>
    </cfRule>
  </conditionalFormatting>
  <conditionalFormatting sqref="GP48:GV49">
    <cfRule type="expression" dxfId="95" priority="249">
      <formula>AND(task_start&lt;=GP$5,ROUNDDOWN((task_end-task_start+1)*task_progress,0)+task_start-1&gt;=GP$5)</formula>
    </cfRule>
    <cfRule type="expression" dxfId="94" priority="250" stopIfTrue="1">
      <formula>AND(task_end&gt;=GP$5,task_start&lt;GQ$5)</formula>
    </cfRule>
  </conditionalFormatting>
  <conditionalFormatting sqref="FU48:GH49">
    <cfRule type="expression" dxfId="93" priority="254">
      <formula>AND(TODAY()&gt;=FU$5,TODAY()&lt;FV$5)</formula>
    </cfRule>
  </conditionalFormatting>
  <conditionalFormatting sqref="FU48:GH49">
    <cfRule type="expression" dxfId="92" priority="252">
      <formula>AND(task_start&lt;=FU$5,ROUNDDOWN((task_end-task_start+1)*task_progress,0)+task_start-1&gt;=FU$5)</formula>
    </cfRule>
    <cfRule type="expression" dxfId="91" priority="253" stopIfTrue="1">
      <formula>AND(task_end&gt;=FU$5,task_start&lt;FV$5)</formula>
    </cfRule>
  </conditionalFormatting>
  <conditionalFormatting sqref="GW48:HF49">
    <cfRule type="expression" dxfId="90" priority="248">
      <formula>AND(TODAY()&gt;=GW$5,TODAY()&lt;GX$5)</formula>
    </cfRule>
  </conditionalFormatting>
  <conditionalFormatting sqref="GW48:HF49">
    <cfRule type="expression" dxfId="89" priority="246">
      <formula>AND(task_start&lt;=GW$5,ROUNDDOWN((task_end-task_start+1)*task_progress,0)+task_start-1&gt;=GW$5)</formula>
    </cfRule>
    <cfRule type="expression" dxfId="88" priority="247" stopIfTrue="1">
      <formula>AND(task_end&gt;=GW$5,task_start&lt;GX$5)</formula>
    </cfRule>
  </conditionalFormatting>
  <conditionalFormatting sqref="BO30:BP30">
    <cfRule type="expression" dxfId="87" priority="145">
      <formula>AND(TODAY()&gt;=BO$5,TODAY()&lt;BP$5)</formula>
    </cfRule>
  </conditionalFormatting>
  <conditionalFormatting sqref="BO30:BP30">
    <cfRule type="expression" dxfId="86" priority="143">
      <formula>AND(task_start&lt;=BO$5,ROUNDDOWN((task_end-task_start+1)*task_progress,0)+task_start-1&gt;=BO$5)</formula>
    </cfRule>
    <cfRule type="expression" dxfId="85" priority="144" stopIfTrue="1">
      <formula>AND(task_end&gt;=BO$5,task_start&lt;BP$5)</formula>
    </cfRule>
  </conditionalFormatting>
  <conditionalFormatting sqref="BI28:BN28">
    <cfRule type="expression" dxfId="84" priority="148">
      <formula>AND(TODAY()&gt;=BI$5,TODAY()&lt;BJ$5)</formula>
    </cfRule>
  </conditionalFormatting>
  <conditionalFormatting sqref="BI28:BN28">
    <cfRule type="expression" dxfId="83" priority="146">
      <formula>AND(task_start&lt;=BI$5,ROUNDDOWN((task_end-task_start+1)*task_progress,0)+task_start-1&gt;=BI$5)</formula>
    </cfRule>
    <cfRule type="expression" dxfId="82" priority="147" stopIfTrue="1">
      <formula>AND(task_end&gt;=BI$5,task_start&lt;BJ$5)</formula>
    </cfRule>
  </conditionalFormatting>
  <conditionalFormatting sqref="AV20:AY20">
    <cfRule type="expression" dxfId="81" priority="142">
      <formula>AND(TODAY()&gt;=AV$5,TODAY()&lt;AW$5)</formula>
    </cfRule>
  </conditionalFormatting>
  <conditionalFormatting sqref="AV20:AY20">
    <cfRule type="expression" dxfId="80" priority="140">
      <formula>AND(task_start&lt;=AV$5,ROUNDDOWN((task_end-task_start+1)*task_progress,0)+task_start-1&gt;=AV$5)</formula>
    </cfRule>
    <cfRule type="expression" dxfId="79" priority="141" stopIfTrue="1">
      <formula>AND(task_end&gt;=AV$5,task_start&lt;AW$5)</formula>
    </cfRule>
  </conditionalFormatting>
  <conditionalFormatting sqref="AY23:AY24">
    <cfRule type="expression" dxfId="78" priority="133">
      <formula>AND(TODAY()&gt;=AY$5,TODAY()&lt;AZ$5)</formula>
    </cfRule>
  </conditionalFormatting>
  <conditionalFormatting sqref="AY23:AY24">
    <cfRule type="expression" dxfId="77" priority="131">
      <formula>AND(task_start&lt;=AY$5,ROUNDDOWN((task_end-task_start+1)*task_progress,0)+task_start-1&gt;=AY$5)</formula>
    </cfRule>
    <cfRule type="expression" dxfId="76" priority="132" stopIfTrue="1">
      <formula>AND(task_end&gt;=AY$5,task_start&lt;AZ$5)</formula>
    </cfRule>
  </conditionalFormatting>
  <conditionalFormatting sqref="AV23:AV24">
    <cfRule type="expression" dxfId="75" priority="130">
      <formula>AND(TODAY()&gt;=AV$5,TODAY()&lt;AW$5)</formula>
    </cfRule>
  </conditionalFormatting>
  <conditionalFormatting sqref="AV23:AV24">
    <cfRule type="expression" dxfId="74" priority="128">
      <formula>AND(task_start&lt;=AV$5,ROUNDDOWN((task_end-task_start+1)*task_progress,0)+task_start-1&gt;=AV$5)</formula>
    </cfRule>
    <cfRule type="expression" dxfId="73" priority="129" stopIfTrue="1">
      <formula>AND(task_end&gt;=AV$5,task_start&lt;AW$5)</formula>
    </cfRule>
  </conditionalFormatting>
  <conditionalFormatting sqref="BX20">
    <cfRule type="expression" dxfId="72" priority="127">
      <formula>AND(TODAY()&gt;=BX$5,TODAY()&lt;BY$5)</formula>
    </cfRule>
  </conditionalFormatting>
  <conditionalFormatting sqref="BX20">
    <cfRule type="expression" dxfId="71" priority="125">
      <formula>AND(task_start&lt;=BX$5,ROUNDDOWN((task_end-task_start+1)*task_progress,0)+task_start-1&gt;=BX$5)</formula>
    </cfRule>
    <cfRule type="expression" dxfId="70" priority="126" stopIfTrue="1">
      <formula>AND(task_end&gt;=BX$5,task_start&lt;BY$5)</formula>
    </cfRule>
  </conditionalFormatting>
  <conditionalFormatting sqref="BX23:BX25 BX27">
    <cfRule type="expression" dxfId="69" priority="124">
      <formula>AND(TODAY()&gt;=BX$5,TODAY()&lt;BY$5)</formula>
    </cfRule>
  </conditionalFormatting>
  <conditionalFormatting sqref="BX23:BX25 BX27">
    <cfRule type="expression" dxfId="68" priority="122">
      <formula>AND(task_start&lt;=BX$5,ROUNDDOWN((task_end-task_start+1)*task_progress,0)+task_start-1&gt;=BX$5)</formula>
    </cfRule>
    <cfRule type="expression" dxfId="67" priority="123" stopIfTrue="1">
      <formula>AND(task_end&gt;=BX$5,task_start&lt;BY$5)</formula>
    </cfRule>
  </conditionalFormatting>
  <conditionalFormatting sqref="GI48:GI51">
    <cfRule type="expression" dxfId="66" priority="109">
      <formula>AND(TODAY()&gt;=GI$5,TODAY()&lt;GJ$5)</formula>
    </cfRule>
  </conditionalFormatting>
  <conditionalFormatting sqref="GI48:GI51">
    <cfRule type="expression" dxfId="65" priority="107">
      <formula>AND(task_start&lt;=GI$5,ROUNDDOWN((task_end-task_start+1)*task_progress,0)+task_start-1&gt;=GI$5)</formula>
    </cfRule>
    <cfRule type="expression" dxfId="64" priority="108" stopIfTrue="1">
      <formula>AND(task_end&gt;=GI$5,task_start&lt;GJ$5)</formula>
    </cfRule>
  </conditionalFormatting>
  <conditionalFormatting sqref="AW23:AX24">
    <cfRule type="expression" dxfId="63" priority="106">
      <formula>AND(TODAY()&gt;=AW$5,TODAY()&lt;AX$5)</formula>
    </cfRule>
  </conditionalFormatting>
  <conditionalFormatting sqref="AW23:AX24">
    <cfRule type="expression" dxfId="62" priority="104">
      <formula>AND(task_start&lt;=AW$5,ROUNDDOWN((task_end-task_start+1)*task_progress,0)+task_start-1&gt;=AW$5)</formula>
    </cfRule>
    <cfRule type="expression" dxfId="61" priority="105" stopIfTrue="1">
      <formula>AND(task_end&gt;=AW$5,task_start&lt;AX$5)</formula>
    </cfRule>
  </conditionalFormatting>
  <conditionalFormatting sqref="D29">
    <cfRule type="dataBar" priority="94">
      <dataBar>
        <cfvo type="num" val="0"/>
        <cfvo type="num" val="1"/>
        <color theme="0" tint="-0.249977111117893"/>
      </dataBar>
      <extLst>
        <ext xmlns:x14="http://schemas.microsoft.com/office/spreadsheetml/2009/9/main" uri="{B025F937-C7B1-47D3-B67F-A62EFF666E3E}">
          <x14:id>{A48D0512-9DEC-4E02-949B-F6F0E7FE3082}</x14:id>
        </ext>
      </extLst>
    </cfRule>
  </conditionalFormatting>
  <conditionalFormatting sqref="BQ29:BW29">
    <cfRule type="expression" dxfId="60" priority="97">
      <formula>AND(TODAY()&gt;=BQ$5,TODAY()&lt;BR$5)</formula>
    </cfRule>
  </conditionalFormatting>
  <conditionalFormatting sqref="BQ29:BW29">
    <cfRule type="expression" dxfId="59" priority="95">
      <formula>AND(task_start&lt;=BQ$5,ROUNDDOWN((task_end-task_start+1)*task_progress,0)+task_start-1&gt;=BQ$5)</formula>
    </cfRule>
    <cfRule type="expression" dxfId="58" priority="96" stopIfTrue="1">
      <formula>AND(task_end&gt;=BQ$5,task_start&lt;BR$5)</formula>
    </cfRule>
  </conditionalFormatting>
  <conditionalFormatting sqref="II29">
    <cfRule type="expression" dxfId="57" priority="98">
      <formula>AND(TODAY()&gt;=II$5,TODAY()&lt;#REF!)</formula>
    </cfRule>
  </conditionalFormatting>
  <conditionalFormatting sqref="II29">
    <cfRule type="expression" dxfId="56" priority="99">
      <formula>AND(task_start&lt;=II$5,ROUNDDOWN((task_end-task_start+1)*task_progress,0)+task_start-1&gt;=II$5)</formula>
    </cfRule>
    <cfRule type="expression" dxfId="55" priority="100" stopIfTrue="1">
      <formula>AND(task_end&gt;=II$5,task_start&lt;#REF!)</formula>
    </cfRule>
  </conditionalFormatting>
  <conditionalFormatting sqref="BO29:BP29">
    <cfRule type="expression" dxfId="54" priority="90">
      <formula>AND(TODAY()&gt;=BO$5,TODAY()&lt;BP$5)</formula>
    </cfRule>
  </conditionalFormatting>
  <conditionalFormatting sqref="BO29:BP29">
    <cfRule type="expression" dxfId="53" priority="88">
      <formula>AND(task_start&lt;=BO$5,ROUNDDOWN((task_end-task_start+1)*task_progress,0)+task_start-1&gt;=BO$5)</formula>
    </cfRule>
    <cfRule type="expression" dxfId="52" priority="89" stopIfTrue="1">
      <formula>AND(task_end&gt;=BO$5,task_start&lt;BP$5)</formula>
    </cfRule>
  </conditionalFormatting>
  <conditionalFormatting sqref="BI29:BN29">
    <cfRule type="expression" dxfId="51" priority="93">
      <formula>AND(TODAY()&gt;=BI$5,TODAY()&lt;BJ$5)</formula>
    </cfRule>
  </conditionalFormatting>
  <conditionalFormatting sqref="BI29:BN29">
    <cfRule type="expression" dxfId="50" priority="91">
      <formula>AND(task_start&lt;=BI$5,ROUNDDOWN((task_end-task_start+1)*task_progress,0)+task_start-1&gt;=BI$5)</formula>
    </cfRule>
    <cfRule type="expression" dxfId="49" priority="92" stopIfTrue="1">
      <formula>AND(task_end&gt;=BI$5,task_start&lt;BJ$5)</formula>
    </cfRule>
  </conditionalFormatting>
  <conditionalFormatting sqref="EK47:IB47">
    <cfRule type="expression" dxfId="48" priority="36">
      <formula>AND(task_start&lt;=EK$5,ROUNDDOWN((task_end-task_start+1)*task_progress,0)+task_start-1&gt;=EK$5)</formula>
    </cfRule>
    <cfRule type="expression" dxfId="47" priority="37" stopIfTrue="1">
      <formula>AND(task_end&gt;=EK$5,task_start&lt;EL$5)</formula>
    </cfRule>
  </conditionalFormatting>
  <conditionalFormatting sqref="BX29">
    <cfRule type="expression" dxfId="46" priority="53">
      <formula>AND(TODAY()&gt;=BX$5,TODAY()&lt;BY$5)</formula>
    </cfRule>
  </conditionalFormatting>
  <conditionalFormatting sqref="BX29">
    <cfRule type="expression" dxfId="45" priority="51">
      <formula>AND(task_start&lt;=BX$5,ROUNDDOWN((task_end-task_start+1)*task_progress,0)+task_start-1&gt;=BX$5)</formula>
    </cfRule>
    <cfRule type="expression" dxfId="44" priority="52" stopIfTrue="1">
      <formula>AND(task_end&gt;=BX$5,task_start&lt;BY$5)</formula>
    </cfRule>
  </conditionalFormatting>
  <conditionalFormatting sqref="I8:AK12">
    <cfRule type="expression" dxfId="43" priority="50">
      <formula>AND(TODAY()&gt;=I$5,TODAY()&lt;J$5)</formula>
    </cfRule>
  </conditionalFormatting>
  <conditionalFormatting sqref="I8:AK12">
    <cfRule type="expression" dxfId="42" priority="48">
      <formula>AND(task_start&lt;=I$5,ROUNDDOWN((task_end-task_start+1)*task_progress,0)+task_start-1&gt;=I$5)</formula>
    </cfRule>
    <cfRule type="expression" dxfId="41" priority="49" stopIfTrue="1">
      <formula>AND(task_end&gt;=I$5,task_start&lt;J$5)</formula>
    </cfRule>
  </conditionalFormatting>
  <conditionalFormatting sqref="AA21:CE22">
    <cfRule type="expression" dxfId="40" priority="47">
      <formula>AND(TODAY()&gt;=AA$5,TODAY()&lt;AB$5)</formula>
    </cfRule>
  </conditionalFormatting>
  <conditionalFormatting sqref="AA21:CE22">
    <cfRule type="expression" dxfId="39" priority="45">
      <formula>AND(task_start&lt;=AA$5,ROUNDDOWN((task_end-task_start+1)*task_progress,0)+task_start-1&gt;=AA$5)</formula>
    </cfRule>
    <cfRule type="expression" dxfId="38" priority="46" stopIfTrue="1">
      <formula>AND(task_end&gt;=AA$5,task_start&lt;AB$5)</formula>
    </cfRule>
  </conditionalFormatting>
  <conditionalFormatting sqref="BO28:ER28">
    <cfRule type="expression" dxfId="37" priority="44">
      <formula>AND(TODAY()&gt;=BO$5,TODAY()&lt;BP$5)</formula>
    </cfRule>
  </conditionalFormatting>
  <conditionalFormatting sqref="BO28:ER28">
    <cfRule type="expression" dxfId="36" priority="42">
      <formula>AND(task_start&lt;=BO$5,ROUNDDOWN((task_end-task_start+1)*task_progress,0)+task_start-1&gt;=BO$5)</formula>
    </cfRule>
    <cfRule type="expression" dxfId="35" priority="43" stopIfTrue="1">
      <formula>AND(task_end&gt;=BO$5,task_start&lt;BP$5)</formula>
    </cfRule>
  </conditionalFormatting>
  <conditionalFormatting sqref="DO39:HC39">
    <cfRule type="expression" dxfId="34" priority="41">
      <formula>AND(TODAY()&gt;=DO$5,TODAY()&lt;DP$5)</formula>
    </cfRule>
  </conditionalFormatting>
  <conditionalFormatting sqref="DO39:HC39">
    <cfRule type="expression" dxfId="33" priority="39">
      <formula>AND(task_start&lt;=DO$5,ROUNDDOWN((task_end-task_start+1)*task_progress,0)+task_start-1&gt;=DO$5)</formula>
    </cfRule>
    <cfRule type="expression" dxfId="32" priority="40" stopIfTrue="1">
      <formula>AND(task_end&gt;=DO$5,task_start&lt;DP$5)</formula>
    </cfRule>
  </conditionalFormatting>
  <conditionalFormatting sqref="EK47:IB47">
    <cfRule type="expression" dxfId="31" priority="38">
      <formula>AND(TODAY()&gt;=EK$5,TODAY()&lt;EL$5)</formula>
    </cfRule>
  </conditionalFormatting>
  <conditionalFormatting sqref="CO29:CP32">
    <cfRule type="expression" dxfId="30" priority="35">
      <formula>AND(TODAY()&gt;=CO$5,TODAY()&lt;CP$5)</formula>
    </cfRule>
  </conditionalFormatting>
  <conditionalFormatting sqref="CO29:CP32">
    <cfRule type="expression" dxfId="29" priority="33">
      <formula>AND(task_start&lt;=CO$5,ROUNDDOWN((task_end-task_start+1)*task_progress,0)+task_start-1&gt;=CO$5)</formula>
    </cfRule>
    <cfRule type="expression" dxfId="28" priority="34" stopIfTrue="1">
      <formula>AND(task_end&gt;=CO$5,task_start&lt;CP$5)</formula>
    </cfRule>
  </conditionalFormatting>
  <conditionalFormatting sqref="D13">
    <cfRule type="dataBar" priority="26">
      <dataBar>
        <cfvo type="num" val="0"/>
        <cfvo type="num" val="1"/>
        <color theme="0" tint="-0.249977111117893"/>
      </dataBar>
      <extLst>
        <ext xmlns:x14="http://schemas.microsoft.com/office/spreadsheetml/2009/9/main" uri="{B025F937-C7B1-47D3-B67F-A62EFF666E3E}">
          <x14:id>{382B4AE4-759D-4D68-807A-65C6E9260104}</x14:id>
        </ext>
      </extLst>
    </cfRule>
  </conditionalFormatting>
  <conditionalFormatting sqref="HR13:IH13 I13:HP13">
    <cfRule type="expression" dxfId="27" priority="29">
      <formula>AND(TODAY()&gt;=I$5,TODAY()&lt;J$5)</formula>
    </cfRule>
  </conditionalFormatting>
  <conditionalFormatting sqref="HR13:IH13 I13:HP13">
    <cfRule type="expression" dxfId="26" priority="27">
      <formula>AND(task_start&lt;=I$5,ROUNDDOWN((task_end-task_start+1)*task_progress,0)+task_start-1&gt;=I$5)</formula>
    </cfRule>
    <cfRule type="expression" dxfId="25" priority="28" stopIfTrue="1">
      <formula>AND(task_end&gt;=I$5,task_start&lt;J$5)</formula>
    </cfRule>
  </conditionalFormatting>
  <conditionalFormatting sqref="HQ13 II13">
    <cfRule type="expression" dxfId="24" priority="30">
      <formula>AND(TODAY()&gt;=HQ$5,TODAY()&lt;#REF!)</formula>
    </cfRule>
  </conditionalFormatting>
  <conditionalFormatting sqref="HQ13 II13">
    <cfRule type="expression" dxfId="23" priority="31">
      <formula>AND(task_start&lt;=HQ$5,ROUNDDOWN((task_end-task_start+1)*task_progress,0)+task_start-1&gt;=HQ$5)</formula>
    </cfRule>
    <cfRule type="expression" dxfId="22" priority="32" stopIfTrue="1">
      <formula>AND(task_end&gt;=HQ$5,task_start&lt;#REF!)</formula>
    </cfRule>
  </conditionalFormatting>
  <conditionalFormatting sqref="GP37:GS37">
    <cfRule type="expression" dxfId="21" priority="12">
      <formula>AND(task_start&lt;=GP$5,ROUNDDOWN((task_end-task_start+1)*task_progress,0)+task_start-1&gt;=GP$5)</formula>
    </cfRule>
    <cfRule type="expression" dxfId="20" priority="13" stopIfTrue="1">
      <formula>AND(task_end&gt;=GP$5,task_start&lt;GQ$5)</formula>
    </cfRule>
  </conditionalFormatting>
  <conditionalFormatting sqref="BX26">
    <cfRule type="expression" dxfId="19" priority="2">
      <formula>AND(task_start&lt;=BX$5,ROUNDDOWN((task_end-task_start+1)*task_progress,0)+task_start-1&gt;=BX$5)</formula>
    </cfRule>
    <cfRule type="expression" dxfId="18" priority="3" stopIfTrue="1">
      <formula>AND(task_end&gt;=BX$5,task_start&lt;BY$5)</formula>
    </cfRule>
  </conditionalFormatting>
  <conditionalFormatting sqref="D37">
    <cfRule type="dataBar" priority="19">
      <dataBar>
        <cfvo type="num" val="0"/>
        <cfvo type="num" val="1"/>
        <color theme="0" tint="-0.249977111117893"/>
      </dataBar>
      <extLst>
        <ext xmlns:x14="http://schemas.microsoft.com/office/spreadsheetml/2009/9/main" uri="{B025F937-C7B1-47D3-B67F-A62EFF666E3E}">
          <x14:id>{555F14D9-762E-4959-AB86-725E35BA93CB}</x14:id>
        </ext>
      </extLst>
    </cfRule>
  </conditionalFormatting>
  <conditionalFormatting sqref="I37:FT37 GI37:IH37">
    <cfRule type="expression" dxfId="17" priority="22">
      <formula>AND(TODAY()&gt;=I$5,TODAY()&lt;J$5)</formula>
    </cfRule>
  </conditionalFormatting>
  <conditionalFormatting sqref="GT37:IH37 I37:FF37 GI37:GO37">
    <cfRule type="expression" dxfId="16" priority="20">
      <formula>AND(task_start&lt;=I$5,ROUNDDOWN((task_end-task_start+1)*task_progress,0)+task_start-1&gt;=I$5)</formula>
    </cfRule>
    <cfRule type="expression" dxfId="15" priority="21" stopIfTrue="1">
      <formula>AND(task_end&gt;=I$5,task_start&lt;J$5)</formula>
    </cfRule>
  </conditionalFormatting>
  <conditionalFormatting sqref="FG37:FT37">
    <cfRule type="expression" dxfId="14" priority="17">
      <formula>AND(task_start&lt;=FG$5,ROUNDDOWN((task_end-task_start+1)*task_progress,0)+task_start-1&gt;=FG$5)</formula>
    </cfRule>
    <cfRule type="expression" dxfId="13" priority="18" stopIfTrue="1">
      <formula>AND(task_end&gt;=FG$5,task_start&lt;FH$5)</formula>
    </cfRule>
  </conditionalFormatting>
  <conditionalFormatting sqref="FU37:GH37">
    <cfRule type="expression" dxfId="12" priority="16">
      <formula>AND(TODAY()&gt;=FU$5,TODAY()&lt;FV$5)</formula>
    </cfRule>
  </conditionalFormatting>
  <conditionalFormatting sqref="FU37:GH37">
    <cfRule type="expression" dxfId="11" priority="14">
      <formula>AND(task_start&lt;=FU$5,ROUNDDOWN((task_end-task_start+1)*task_progress,0)+task_start-1&gt;=FU$5)</formula>
    </cfRule>
    <cfRule type="expression" dxfId="10" priority="15" stopIfTrue="1">
      <formula>AND(task_end&gt;=FU$5,task_start&lt;FV$5)</formula>
    </cfRule>
  </conditionalFormatting>
  <conditionalFormatting sqref="II37">
    <cfRule type="expression" dxfId="9" priority="23">
      <formula>AND(TODAY()&gt;=II$5,TODAY()&lt;#REF!)</formula>
    </cfRule>
  </conditionalFormatting>
  <conditionalFormatting sqref="II37">
    <cfRule type="expression" dxfId="8" priority="24">
      <formula>AND(task_start&lt;=II$5,ROUNDDOWN((task_end-task_start+1)*task_progress,0)+task_start-1&gt;=II$5)</formula>
    </cfRule>
    <cfRule type="expression" dxfId="7" priority="25" stopIfTrue="1">
      <formula>AND(task_end&gt;=II$5,task_start&lt;#REF!)</formula>
    </cfRule>
  </conditionalFormatting>
  <conditionalFormatting sqref="D26">
    <cfRule type="dataBar" priority="5">
      <dataBar>
        <cfvo type="num" val="0"/>
        <cfvo type="num" val="1"/>
        <color theme="0" tint="-0.249977111117893"/>
      </dataBar>
      <extLst>
        <ext xmlns:x14="http://schemas.microsoft.com/office/spreadsheetml/2009/9/main" uri="{B025F937-C7B1-47D3-B67F-A62EFF666E3E}">
          <x14:id>{E4D6CFA9-CE22-47DB-84F8-AF658DE84597}</x14:id>
        </ext>
      </extLst>
    </cfRule>
  </conditionalFormatting>
  <conditionalFormatting sqref="HR26:IH26 I26:BW26 BY26:HP26">
    <cfRule type="expression" dxfId="6" priority="8">
      <formula>AND(TODAY()&gt;=I$5,TODAY()&lt;J$5)</formula>
    </cfRule>
  </conditionalFormatting>
  <conditionalFormatting sqref="HR26:IH26 I26:BW26 BY26:HP26">
    <cfRule type="expression" dxfId="5" priority="6">
      <formula>AND(task_start&lt;=I$5,ROUNDDOWN((task_end-task_start+1)*task_progress,0)+task_start-1&gt;=I$5)</formula>
    </cfRule>
    <cfRule type="expression" dxfId="4" priority="7" stopIfTrue="1">
      <formula>AND(task_end&gt;=I$5,task_start&lt;J$5)</formula>
    </cfRule>
  </conditionalFormatting>
  <conditionalFormatting sqref="II26 HQ26">
    <cfRule type="expression" dxfId="3" priority="9">
      <formula>AND(TODAY()&gt;=HQ$5,TODAY()&lt;#REF!)</formula>
    </cfRule>
  </conditionalFormatting>
  <conditionalFormatting sqref="II26 HQ26">
    <cfRule type="expression" dxfId="2" priority="10">
      <formula>AND(task_start&lt;=HQ$5,ROUNDDOWN((task_end-task_start+1)*task_progress,0)+task_start-1&gt;=HQ$5)</formula>
    </cfRule>
    <cfRule type="expression" dxfId="1" priority="11" stopIfTrue="1">
      <formula>AND(task_end&gt;=HQ$5,task_start&lt;#REF!)</formula>
    </cfRule>
  </conditionalFormatting>
  <conditionalFormatting sqref="BX26">
    <cfRule type="expression" dxfId="0" priority="4">
      <formula>AND(TODAY()&gt;=BX$5,TODAY()&lt;BY$5)</formula>
    </cfRule>
  </conditionalFormatting>
  <conditionalFormatting sqref="D22">
    <cfRule type="dataBar" priority="1">
      <dataBar>
        <cfvo type="num" val="0"/>
        <cfvo type="num" val="1"/>
        <color theme="0" tint="-0.249977111117893"/>
      </dataBar>
      <extLst>
        <ext xmlns:x14="http://schemas.microsoft.com/office/spreadsheetml/2009/9/main" uri="{B025F937-C7B1-47D3-B67F-A62EFF666E3E}">
          <x14:id>{8ADA571E-85E8-4EBF-8BD9-8E2AEF956EB7}</x14:id>
        </ext>
      </extLst>
    </cfRule>
  </conditionalFormatting>
  <dataValidations count="1">
    <dataValidation type="whole" operator="greaterThanOrEqual" allowBlank="1" showInputMessage="1" promptTitle="Display Week" prompt="Changing this number will scroll the Gantt Chart view." sqref="E4" xr:uid="{00000000-0002-0000-0000-000000000000}">
      <formula1>1</formula1>
    </dataValidation>
  </dataValidations>
  <printOptions horizontalCentered="1"/>
  <pageMargins left="0.35" right="0.35" top="0.35" bottom="0.5" header="0.3" footer="0.3"/>
  <pageSetup paperSize="9" scale="25" fitToHeight="0" orientation="landscape" horizontalDpi="4294967293"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D48:D51 D27:D28 D38:D46 D30:D35 D23:D25 D14:D21 D7:D12</xm:sqref>
        </x14:conditionalFormatting>
        <x14:conditionalFormatting xmlns:xm="http://schemas.microsoft.com/office/excel/2006/main">
          <x14:cfRule type="dataBar" id="{6A0E752C-B407-C841-A687-D2667DB83A77}">
            <x14:dataBar minLength="0" maxLength="100" gradient="0">
              <x14:cfvo type="num">
                <xm:f>0</xm:f>
              </x14:cfvo>
              <x14:cfvo type="num">
                <xm:f>1</xm:f>
              </x14:cfvo>
              <x14:negativeFillColor rgb="FFFF0000"/>
              <x14:axisColor rgb="FF000000"/>
            </x14:dataBar>
          </x14:cfRule>
          <xm:sqref>D36</xm:sqref>
        </x14:conditionalFormatting>
        <x14:conditionalFormatting xmlns:xm="http://schemas.microsoft.com/office/excel/2006/main">
          <x14:cfRule type="dataBar" id="{ED5817FC-4425-44E4-B140-43888252E796}">
            <x14:dataBar minLength="0" maxLength="100" gradient="0">
              <x14:cfvo type="num">
                <xm:f>0</xm:f>
              </x14:cfvo>
              <x14:cfvo type="num">
                <xm:f>1</xm:f>
              </x14:cfvo>
              <x14:negativeFillColor rgb="FFFF0000"/>
              <x14:axisColor rgb="FF000000"/>
            </x14:dataBar>
          </x14:cfRule>
          <xm:sqref>D47:D49</xm:sqref>
        </x14:conditionalFormatting>
        <x14:conditionalFormatting xmlns:xm="http://schemas.microsoft.com/office/excel/2006/main">
          <x14:cfRule type="dataBar" id="{A48D0512-9DEC-4E02-949B-F6F0E7FE3082}">
            <x14:dataBar minLength="0" maxLength="100" gradient="0">
              <x14:cfvo type="num">
                <xm:f>0</xm:f>
              </x14:cfvo>
              <x14:cfvo type="num">
                <xm:f>1</xm:f>
              </x14:cfvo>
              <x14:negativeFillColor rgb="FFFF0000"/>
              <x14:axisColor rgb="FF000000"/>
            </x14:dataBar>
          </x14:cfRule>
          <xm:sqref>D29</xm:sqref>
        </x14:conditionalFormatting>
        <x14:conditionalFormatting xmlns:xm="http://schemas.microsoft.com/office/excel/2006/main">
          <x14:cfRule type="dataBar" id="{382B4AE4-759D-4D68-807A-65C6E9260104}">
            <x14:dataBar minLength="0" maxLength="100" gradient="0">
              <x14:cfvo type="num">
                <xm:f>0</xm:f>
              </x14:cfvo>
              <x14:cfvo type="num">
                <xm:f>1</xm:f>
              </x14:cfvo>
              <x14:negativeFillColor rgb="FFFF0000"/>
              <x14:axisColor rgb="FF000000"/>
            </x14:dataBar>
          </x14:cfRule>
          <xm:sqref>D13</xm:sqref>
        </x14:conditionalFormatting>
        <x14:conditionalFormatting xmlns:xm="http://schemas.microsoft.com/office/excel/2006/main">
          <x14:cfRule type="dataBar" id="{555F14D9-762E-4959-AB86-725E35BA93CB}">
            <x14:dataBar minLength="0" maxLength="100" gradient="0">
              <x14:cfvo type="num">
                <xm:f>0</xm:f>
              </x14:cfvo>
              <x14:cfvo type="num">
                <xm:f>1</xm:f>
              </x14:cfvo>
              <x14:negativeFillColor rgb="FFFF0000"/>
              <x14:axisColor rgb="FF000000"/>
            </x14:dataBar>
          </x14:cfRule>
          <xm:sqref>D37</xm:sqref>
        </x14:conditionalFormatting>
        <x14:conditionalFormatting xmlns:xm="http://schemas.microsoft.com/office/excel/2006/main">
          <x14:cfRule type="dataBar" id="{E4D6CFA9-CE22-47DB-84F8-AF658DE84597}">
            <x14:dataBar minLength="0" maxLength="100" gradient="0">
              <x14:cfvo type="num">
                <xm:f>0</xm:f>
              </x14:cfvo>
              <x14:cfvo type="num">
                <xm:f>1</xm:f>
              </x14:cfvo>
              <x14:negativeFillColor rgb="FFFF0000"/>
              <x14:axisColor rgb="FF000000"/>
            </x14:dataBar>
          </x14:cfRule>
          <xm:sqref>D26</xm:sqref>
        </x14:conditionalFormatting>
        <x14:conditionalFormatting xmlns:xm="http://schemas.microsoft.com/office/excel/2006/main">
          <x14:cfRule type="dataBar" id="{8ADA571E-85E8-4EBF-8BD9-8E2AEF956EB7}">
            <x14:dataBar minLength="0" maxLength="100" gradient="0">
              <x14:cfvo type="num">
                <xm:f>0</xm:f>
              </x14:cfvo>
              <x14:cfvo type="num">
                <xm:f>1</xm:f>
              </x14:cfvo>
              <x14:negativeFillColor rgb="FFFF0000"/>
              <x14:axisColor rgb="FF000000"/>
            </x14:dataBar>
          </x14:cfRule>
          <xm:sqref>D22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571E784-5660-4F8E-BE4F-8C8A9A20AA2D}">
          <x14:formula1>
            <xm:f>'Template Instructions'!$A$11:$A$19</xm:f>
          </x14:formula1>
          <xm:sqref>C29:C38 C22:C27 C40:C46 C48:C51 C15:C20 C9:C14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Template Instructions</vt:lpstr>
      <vt:lpstr>ProjectSchedule</vt:lpstr>
      <vt:lpstr>Display_Week</vt:lpstr>
      <vt:lpstr>ProjectSchedule!Print_Area</vt:lpstr>
      <vt:lpstr>ProjectSchedule!Print_Titles</vt:lpstr>
      <vt:lpstr>Project_Start</vt:lpstr>
      <vt:lpstr>ProjectSchedule!task_end</vt:lpstr>
      <vt:lpstr>ProjectSchedule!task_progress</vt:lpstr>
      <vt:lpstr>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cp:lastPrinted>2020-02-03T15:09:22Z</cp:lastPrinted>
  <dcterms:created xsi:type="dcterms:W3CDTF">2019-03-19T17:17:03Z</dcterms:created>
  <dcterms:modified xsi:type="dcterms:W3CDTF">2020-09-14T16:28:38Z</dcterms:modified>
</cp:coreProperties>
</file>