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e Bartolotta\Documents\Calculators_May2019\"/>
    </mc:Choice>
  </mc:AlternateContent>
  <xr:revisionPtr revIDLastSave="0" documentId="13_ncr:1_{BD1B755F-0303-4DF8-8BA4-63B346B4F9D5}" xr6:coauthVersionLast="43" xr6:coauthVersionMax="43" xr10:uidLastSave="{00000000-0000-0000-0000-000000000000}"/>
  <bookViews>
    <workbookView xWindow="27165" yWindow="2805" windowWidth="19185" windowHeight="10425" xr2:uid="{00000000-000D-0000-FFFF-FFFF00000000}"/>
  </bookViews>
  <sheets>
    <sheet name="Income Calcula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L9" i="1"/>
  <c r="K9" i="1"/>
  <c r="L8" i="1" l="1"/>
  <c r="L6" i="1"/>
  <c r="L7" i="1"/>
  <c r="K8" i="1"/>
  <c r="C14" i="1"/>
  <c r="F12" i="1" l="1"/>
  <c r="G57" i="1"/>
  <c r="G56" i="1"/>
  <c r="G55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G32" i="1"/>
  <c r="K7" i="1"/>
  <c r="C20" i="1"/>
  <c r="B58" i="1" s="1"/>
  <c r="G58" i="1" l="1"/>
  <c r="C63" i="1" s="1"/>
  <c r="G44" i="1"/>
  <c r="C27" i="1"/>
  <c r="C64" i="1" l="1"/>
  <c r="C66" i="1" s="1"/>
  <c r="C68" i="1" s="1"/>
</calcChain>
</file>

<file path=xl/sharedStrings.xml><?xml version="1.0" encoding="utf-8"?>
<sst xmlns="http://schemas.openxmlformats.org/spreadsheetml/2006/main" count="54" uniqueCount="40">
  <si>
    <t>Month</t>
  </si>
  <si>
    <t>Less: Proceeds from other income sources being documented and included in another source of income other than income from self-employment (for example, spouse wages and salaries, rental income from real estate, alimony and child support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</si>
  <si>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</si>
  <si>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</si>
  <si>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</si>
  <si>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</si>
  <si>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</si>
  <si>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</si>
  <si>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</si>
  <si>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</si>
  <si>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</si>
  <si>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</si>
  <si>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</si>
  <si>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 xml:space="preserve">Total Debts </t>
  </si>
  <si>
    <t>Ownership Percentage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</si>
  <si>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</si>
  <si>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</si>
  <si>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</si>
  <si>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</si>
  <si>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</si>
  <si>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</si>
  <si>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</si>
  <si>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</si>
  <si>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Required Fields</t>
  </si>
  <si>
    <t>5/1 ARM</t>
  </si>
  <si>
    <t>7/1 ARM</t>
  </si>
  <si>
    <t>30 Year Fixed</t>
  </si>
  <si>
    <t>Qualifying Payment</t>
  </si>
  <si>
    <t>Product Type</t>
  </si>
  <si>
    <t>DTI Pass/Fail</t>
  </si>
  <si>
    <t>Property Value</t>
  </si>
  <si>
    <t>LTV</t>
  </si>
  <si>
    <t>Borrower Payment</t>
  </si>
  <si>
    <t>********</t>
  </si>
  <si>
    <t>Accutal Payment</t>
  </si>
  <si>
    <t>Total Deposits into Bank Statements</t>
  </si>
  <si>
    <t>Less: Transfers from other Accounts</t>
  </si>
  <si>
    <t>Adjusted Deposits intoBank Statements</t>
  </si>
  <si>
    <t>Recent Year Revenue</t>
  </si>
  <si>
    <t>15 Year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</si>
</sst>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2" borderId="0" xfId="0" applyFont="1" applyFill="1"/>
    <xf numFmtId="0" fontId="0" fillId="2" borderId="4" xfId="0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0" fillId="2" borderId="14" xfId="0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6" fillId="2" borderId="4" xfId="0" applyNumberFormat="1" applyFont="1" applyFill="1" applyBorder="1"/>
    <xf numFmtId="17" fontId="0" fillId="2" borderId="6" xfId="0" applyNumberFormat="1" applyFill="1" applyBorder="1"/>
    <xf numFmtId="44" fontId="3" fillId="4" borderId="9" xfId="1" applyFont="1" applyFill="1" applyBorder="1"/>
    <xf numFmtId="0" fontId="3" fillId="4" borderId="8" xfId="0" applyFont="1" applyFill="1" applyBorder="1"/>
    <xf numFmtId="44" fontId="0" fillId="3" borderId="0" xfId="0" applyNumberFormat="1" applyFill="1" applyAlignment="1"/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2" borderId="11" xfId="0" applyFont="1" applyFill="1" applyBorder="1"/>
    <xf numFmtId="0" fontId="7" fillId="2" borderId="12" xfId="0" applyFont="1" applyFill="1" applyBorder="1"/>
    <xf numFmtId="44" fontId="2" fillId="3" borderId="15" xfId="0" applyNumberFormat="1" applyFont="1" applyFill="1" applyBorder="1" applyAlignment="1">
      <alignment horizontal="center" vertical="center" wrapText="1"/>
    </xf>
    <xf numFmtId="44" fontId="2" fillId="3" borderId="1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8" fontId="3" fillId="2" borderId="0" xfId="0" applyNumberFormat="1" applyFont="1" applyFill="1" applyBorder="1"/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8" fillId="2" borderId="0" xfId="0" applyNumberFormat="1" applyFont="1" applyFill="1" applyBorder="1"/>
    <xf numFmtId="0" fontId="0" fillId="2" borderId="19" xfId="0" applyFill="1" applyBorder="1"/>
    <xf numFmtId="8" fontId="0" fillId="2" borderId="19" xfId="0" applyNumberFormat="1" applyFill="1" applyBorder="1"/>
    <xf numFmtId="44" fontId="0" fillId="2" borderId="19" xfId="0" applyNumberFormat="1" applyFill="1" applyBorder="1"/>
    <xf numFmtId="10" fontId="9" fillId="2" borderId="7" xfId="2" applyNumberFormat="1" applyFont="1" applyFill="1" applyBorder="1"/>
    <xf numFmtId="44" fontId="3" fillId="2" borderId="12" xfId="1" applyFont="1" applyFill="1" applyBorder="1"/>
    <xf numFmtId="44" fontId="8" fillId="4" borderId="12" xfId="1" applyFont="1" applyFill="1" applyBorder="1"/>
    <xf numFmtId="10" fontId="3" fillId="2" borderId="12" xfId="2" applyNumberFormat="1" applyFont="1" applyFill="1" applyBorder="1"/>
    <xf numFmtId="44" fontId="3" fillId="2" borderId="5" xfId="1" applyFont="1" applyFill="1" applyBorder="1"/>
    <xf numFmtId="44" fontId="3" fillId="4" borderId="7" xfId="1" applyFont="1" applyFill="1" applyBorder="1"/>
    <xf numFmtId="44" fontId="3" fillId="0" borderId="7" xfId="1" applyFont="1" applyFill="1" applyBorder="1"/>
    <xf numFmtId="17" fontId="0" fillId="4" borderId="8" xfId="0" applyNumberFormat="1" applyFill="1" applyBorder="1"/>
    <xf numFmtId="44" fontId="0" fillId="2" borderId="0" xfId="0" applyNumberFormat="1" applyFill="1"/>
    <xf numFmtId="44" fontId="8" fillId="2" borderId="14" xfId="1" applyFont="1" applyFill="1" applyBorder="1" applyProtection="1">
      <protection locked="0"/>
    </xf>
    <xf numFmtId="44" fontId="8" fillId="4" borderId="0" xfId="1" applyFont="1" applyFill="1" applyBorder="1" applyProtection="1">
      <protection locked="0"/>
    </xf>
    <xf numFmtId="44" fontId="8" fillId="0" borderId="0" xfId="1" applyFont="1" applyFill="1" applyBorder="1" applyProtection="1">
      <protection locked="0"/>
    </xf>
    <xf numFmtId="44" fontId="8" fillId="4" borderId="20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0" fontId="5" fillId="4" borderId="0" xfId="0" applyNumberFormat="1" applyFont="1" applyFill="1" applyAlignment="1" applyProtection="1">
      <alignment vertical="center"/>
      <protection locked="0"/>
    </xf>
    <xf numFmtId="0" fontId="5" fillId="4" borderId="1" xfId="0" applyNumberFormat="1" applyFont="1" applyFill="1" applyBorder="1" applyAlignment="1" applyProtection="1">
      <alignment vertical="center"/>
      <protection locked="0"/>
    </xf>
    <xf numFmtId="9" fontId="8" fillId="2" borderId="12" xfId="0" applyNumberFormat="1" applyFont="1" applyFill="1" applyBorder="1" applyProtection="1">
      <protection locked="0"/>
    </xf>
    <xf numFmtId="44" fontId="8" fillId="2" borderId="5" xfId="1" applyFont="1" applyFill="1" applyBorder="1" applyProtection="1">
      <protection locked="0"/>
    </xf>
    <xf numFmtId="44" fontId="8" fillId="4" borderId="7" xfId="1" applyFont="1" applyFill="1" applyBorder="1" applyProtection="1">
      <protection locked="0"/>
    </xf>
    <xf numFmtId="10" fontId="8" fillId="4" borderId="7" xfId="0" applyNumberFormat="1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44" fontId="8" fillId="2" borderId="7" xfId="1" applyFont="1" applyFill="1" applyBorder="1" applyProtection="1">
      <protection locked="0"/>
    </xf>
    <xf numFmtId="44" fontId="8" fillId="4" borderId="10" xfId="1" applyFont="1" applyFill="1" applyBorder="1" applyProtection="1">
      <protection locked="0"/>
    </xf>
    <xf numFmtId="0" fontId="0" fillId="2" borderId="2" xfId="0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left"/>
    </xf>
    <xf numFmtId="17" fontId="8" fillId="2" borderId="4" xfId="0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workbookViewId="0">
      <selection activeCell="C13" sqref="C13"/>
    </sheetView>
  </sheetViews>
  <sheetFormatPr defaultColWidth="17.5703125" defaultRowHeight="15" x14ac:dyDescent="0.25"/>
  <cols>
    <col min="1" max="1" width="10.140625" style="1" customWidth="1"/>
    <col min="2" max="2" width="32" style="1" customWidth="1"/>
    <col min="3" max="3" width="21" style="1" customWidth="1"/>
    <col min="4" max="4" width="17.5703125" style="1"/>
    <col min="5" max="5" width="26.5703125" style="1" customWidth="1"/>
    <col min="6" max="6" width="20.42578125" style="1" customWidth="1"/>
    <col min="7" max="7" width="17.5703125" style="1"/>
    <col min="8" max="8" width="17.5703125" style="1" customWidth="1"/>
    <col min="9" max="10" width="17.5703125" style="1" hidden="1" customWidth="1"/>
    <col min="11" max="11" width="19.42578125" style="1" hidden="1" customWidth="1"/>
    <col min="12" max="13" width="17.5703125" style="1" hidden="1" customWidth="1"/>
    <col min="14" max="16384" width="17.5703125" style="1"/>
  </cols>
  <sheetData>
    <row r="1" spans="1:15" ht="53.25" customHeight="1" x14ac:dyDescent="0.25">
      <c r="F1" s="3"/>
    </row>
    <row r="2" spans="1:15" ht="6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B3" s="63" t="s">
        <v>16</v>
      </c>
      <c r="C3" s="63"/>
      <c r="D3" s="18"/>
      <c r="E3" s="54" t="s">
        <v>17</v>
      </c>
    </row>
    <row r="4" spans="1:15" x14ac:dyDescent="0.25">
      <c r="B4" s="65" t="s">
        <v>18</v>
      </c>
      <c r="C4" s="65"/>
      <c r="D4" s="17"/>
      <c r="E4" s="55" t="s">
        <v>19</v>
      </c>
    </row>
    <row r="5" spans="1:15" x14ac:dyDescent="0.25">
      <c r="B5" s="65" t="s">
        <v>20</v>
      </c>
      <c r="C5" s="65"/>
      <c r="D5" s="18"/>
      <c r="E5" s="54" t="s">
        <v>21</v>
      </c>
      <c r="J5" s="36"/>
      <c r="K5" s="36" t="s">
        <v>27</v>
      </c>
      <c r="L5" s="36" t="s">
        <v>34</v>
      </c>
    </row>
    <row r="6" spans="1:15" x14ac:dyDescent="0.25">
      <c r="B6" s="65" t="s">
        <v>22</v>
      </c>
      <c r="C6" s="65"/>
      <c r="D6" s="17"/>
      <c r="E6" s="55" t="s">
        <v>17</v>
      </c>
      <c r="J6" s="36" t="s">
        <v>24</v>
      </c>
      <c r="K6" s="37">
        <f>PMT(($C$15)/12,360,-$C$13,0)</f>
        <v>0</v>
      </c>
      <c r="L6" s="37">
        <f>PMT(($C$15)/12,360,-$C$13,0)</f>
        <v>0</v>
      </c>
    </row>
    <row r="7" spans="1:15" s="16" customFormat="1" ht="15.75" thickBot="1" x14ac:dyDescent="0.3">
      <c r="J7" s="36" t="s">
        <v>25</v>
      </c>
      <c r="K7" s="37">
        <f>PMT(($C$15)/12,360,-$C$13,0)</f>
        <v>0</v>
      </c>
      <c r="L7" s="37">
        <f>PMT(($C$15)/12,360,-$C$13,0)</f>
        <v>0</v>
      </c>
    </row>
    <row r="8" spans="1:15" ht="16.5" thickBot="1" x14ac:dyDescent="0.3">
      <c r="B8" s="19" t="s">
        <v>23</v>
      </c>
      <c r="C8" s="20" t="s">
        <v>3</v>
      </c>
      <c r="J8" s="36" t="s">
        <v>26</v>
      </c>
      <c r="K8" s="37">
        <f>PMT(C15/12,360,-C13,0)</f>
        <v>0</v>
      </c>
      <c r="L8" s="37">
        <f>PMT(($C$15)/12,360,-$C$13,0)</f>
        <v>0</v>
      </c>
    </row>
    <row r="9" spans="1:15" ht="15.75" thickBot="1" x14ac:dyDescent="0.3">
      <c r="J9" s="36" t="s">
        <v>39</v>
      </c>
      <c r="K9" s="37">
        <f>PMT($C$15/12,180,-$C$13,0)</f>
        <v>0</v>
      </c>
      <c r="L9" s="37">
        <f>PMT($C$15/12,180,-$C$13,0)</f>
        <v>0</v>
      </c>
    </row>
    <row r="10" spans="1:15" ht="16.5" customHeight="1" thickBot="1" x14ac:dyDescent="0.3">
      <c r="B10" s="23" t="s">
        <v>14</v>
      </c>
      <c r="C10" s="56">
        <v>1</v>
      </c>
      <c r="D10" s="2" t="s">
        <v>3</v>
      </c>
    </row>
    <row r="11" spans="1:15" s="16" customFormat="1" ht="16.5" thickBot="1" x14ac:dyDescent="0.3">
      <c r="B11" s="30"/>
      <c r="C11" s="35"/>
      <c r="D11" s="2"/>
    </row>
    <row r="12" spans="1:15" s="16" customFormat="1" ht="16.5" thickBot="1" x14ac:dyDescent="0.3">
      <c r="B12" s="5" t="s">
        <v>30</v>
      </c>
      <c r="C12" s="57"/>
      <c r="D12" s="2" t="s">
        <v>3</v>
      </c>
      <c r="E12" s="23" t="s">
        <v>32</v>
      </c>
      <c r="F12" s="40">
        <f>VLOOKUP(C16,J6:L13,3,FALSE)</f>
        <v>0</v>
      </c>
      <c r="G12" s="3" t="s">
        <v>33</v>
      </c>
    </row>
    <row r="13" spans="1:15" ht="15.75" x14ac:dyDescent="0.25">
      <c r="B13" s="24" t="s">
        <v>2</v>
      </c>
      <c r="C13" s="58">
        <v>0</v>
      </c>
      <c r="D13" s="2" t="s">
        <v>3</v>
      </c>
      <c r="J13" s="36"/>
      <c r="K13" s="37"/>
      <c r="L13" s="38"/>
    </row>
    <row r="14" spans="1:15" s="16" customFormat="1" ht="15.75" x14ac:dyDescent="0.25">
      <c r="B14" s="26" t="s">
        <v>31</v>
      </c>
      <c r="C14" s="39" t="e">
        <f>C13/C12</f>
        <v>#DIV/0!</v>
      </c>
      <c r="D14" s="2"/>
      <c r="E14" s="64"/>
      <c r="F14" s="64"/>
      <c r="G14" s="64"/>
    </row>
    <row r="15" spans="1:15" ht="15.75" x14ac:dyDescent="0.25">
      <c r="B15" s="24" t="s">
        <v>4</v>
      </c>
      <c r="C15" s="59">
        <v>0</v>
      </c>
      <c r="D15" s="2" t="s">
        <v>3</v>
      </c>
      <c r="E15" s="64"/>
      <c r="F15" s="64"/>
      <c r="G15" s="64"/>
    </row>
    <row r="16" spans="1:15" ht="16.5" thickBot="1" x14ac:dyDescent="0.3">
      <c r="B16" s="6" t="s">
        <v>28</v>
      </c>
      <c r="C16" s="60" t="s">
        <v>24</v>
      </c>
      <c r="D16" s="2" t="s">
        <v>3</v>
      </c>
    </row>
    <row r="17" spans="2:7" ht="15.75" x14ac:dyDescent="0.25">
      <c r="D17" s="2"/>
    </row>
    <row r="19" spans="2:7" ht="15.75" thickBot="1" x14ac:dyDescent="0.3"/>
    <row r="20" spans="2:7" ht="15.75" thickBot="1" x14ac:dyDescent="0.3">
      <c r="B20" s="23" t="s">
        <v>27</v>
      </c>
      <c r="C20" s="32">
        <f>VLOOKUP(C16,J6:K13,2,FALSE)</f>
        <v>0</v>
      </c>
    </row>
    <row r="21" spans="2:7" x14ac:dyDescent="0.25">
      <c r="B21" s="30"/>
      <c r="C21" s="31"/>
    </row>
    <row r="22" spans="2:7" ht="15.75" thickBot="1" x14ac:dyDescent="0.3"/>
    <row r="23" spans="2:7" ht="15.75" x14ac:dyDescent="0.25">
      <c r="B23" s="5" t="s">
        <v>9</v>
      </c>
      <c r="C23" s="57"/>
      <c r="D23" s="2" t="s">
        <v>3</v>
      </c>
    </row>
    <row r="24" spans="2:7" ht="15.75" x14ac:dyDescent="0.25">
      <c r="B24" s="24" t="s">
        <v>10</v>
      </c>
      <c r="C24" s="58"/>
      <c r="D24" s="2" t="s">
        <v>3</v>
      </c>
    </row>
    <row r="25" spans="2:7" ht="15.75" x14ac:dyDescent="0.25">
      <c r="B25" s="26" t="s">
        <v>11</v>
      </c>
      <c r="C25" s="61"/>
      <c r="D25" s="2" t="s">
        <v>3</v>
      </c>
    </row>
    <row r="26" spans="2:7" ht="16.5" thickBot="1" x14ac:dyDescent="0.3">
      <c r="B26" s="24" t="s">
        <v>12</v>
      </c>
      <c r="C26" s="62"/>
      <c r="D26" s="2" t="s">
        <v>3</v>
      </c>
    </row>
    <row r="27" spans="2:7" ht="16.5" thickTop="1" thickBot="1" x14ac:dyDescent="0.3">
      <c r="B27" s="6" t="s">
        <v>13</v>
      </c>
      <c r="C27" s="33">
        <f>C20+C23+C24+C25+C26</f>
        <v>0</v>
      </c>
    </row>
    <row r="30" spans="2:7" ht="15.75" thickBot="1" x14ac:dyDescent="0.3"/>
    <row r="31" spans="2:7" ht="195.75" thickBot="1" x14ac:dyDescent="0.3">
      <c r="B31" s="8" t="s">
        <v>0</v>
      </c>
      <c r="C31" s="9" t="s">
        <v>35</v>
      </c>
      <c r="D31" s="9" t="s">
        <v>36</v>
      </c>
      <c r="E31" s="9" t="s">
        <v>15</v>
      </c>
      <c r="F31" s="9" t="s">
        <v>1</v>
      </c>
      <c r="G31" s="9" t="s">
        <v>37</v>
      </c>
    </row>
    <row r="32" spans="2:7" x14ac:dyDescent="0.25">
      <c r="B32" s="66">
        <v>43435</v>
      </c>
      <c r="C32" s="48"/>
      <c r="D32" s="48"/>
      <c r="E32" s="48"/>
      <c r="F32" s="48"/>
      <c r="G32" s="43">
        <f>C32-D32-E32-F32</f>
        <v>0</v>
      </c>
    </row>
    <row r="33" spans="2:14" x14ac:dyDescent="0.25">
      <c r="B33" s="10">
        <f>EDATE(B32,-1)</f>
        <v>43405</v>
      </c>
      <c r="C33" s="49"/>
      <c r="D33" s="49"/>
      <c r="E33" s="49"/>
      <c r="F33" s="49"/>
      <c r="G33" s="44">
        <f>C33-D33-E33-F33</f>
        <v>0</v>
      </c>
    </row>
    <row r="34" spans="2:14" x14ac:dyDescent="0.25">
      <c r="B34" s="12">
        <f t="shared" ref="B34:B43" si="0">EDATE(B33,-1)</f>
        <v>43374</v>
      </c>
      <c r="C34" s="50"/>
      <c r="D34" s="50"/>
      <c r="E34" s="50"/>
      <c r="F34" s="50"/>
      <c r="G34" s="45">
        <f t="shared" ref="G34:G43" si="1">C34-D34-E34-F34</f>
        <v>0</v>
      </c>
    </row>
    <row r="35" spans="2:14" x14ac:dyDescent="0.25">
      <c r="B35" s="10">
        <f t="shared" si="0"/>
        <v>43344</v>
      </c>
      <c r="C35" s="49"/>
      <c r="D35" s="49"/>
      <c r="E35" s="49"/>
      <c r="F35" s="49"/>
      <c r="G35" s="44">
        <f t="shared" si="1"/>
        <v>0</v>
      </c>
    </row>
    <row r="36" spans="2:14" x14ac:dyDescent="0.25">
      <c r="B36" s="12">
        <f t="shared" si="0"/>
        <v>43313</v>
      </c>
      <c r="C36" s="50"/>
      <c r="D36" s="50"/>
      <c r="E36" s="50"/>
      <c r="F36" s="50"/>
      <c r="G36" s="45">
        <f t="shared" si="1"/>
        <v>0</v>
      </c>
    </row>
    <row r="37" spans="2:14" x14ac:dyDescent="0.25">
      <c r="B37" s="10">
        <f t="shared" si="0"/>
        <v>43282</v>
      </c>
      <c r="C37" s="49"/>
      <c r="D37" s="49"/>
      <c r="E37" s="49"/>
      <c r="F37" s="49"/>
      <c r="G37" s="44">
        <f t="shared" si="1"/>
        <v>0</v>
      </c>
    </row>
    <row r="38" spans="2:14" x14ac:dyDescent="0.25">
      <c r="B38" s="12">
        <f t="shared" si="0"/>
        <v>43252</v>
      </c>
      <c r="C38" s="50"/>
      <c r="D38" s="50"/>
      <c r="E38" s="50"/>
      <c r="F38" s="50"/>
      <c r="G38" s="45">
        <f t="shared" si="1"/>
        <v>0</v>
      </c>
    </row>
    <row r="39" spans="2:14" x14ac:dyDescent="0.25">
      <c r="B39" s="10">
        <f t="shared" si="0"/>
        <v>43221</v>
      </c>
      <c r="C39" s="49"/>
      <c r="D39" s="49"/>
      <c r="E39" s="49"/>
      <c r="F39" s="49"/>
      <c r="G39" s="44">
        <f t="shared" si="1"/>
        <v>0</v>
      </c>
    </row>
    <row r="40" spans="2:14" x14ac:dyDescent="0.25">
      <c r="B40" s="12">
        <f t="shared" si="0"/>
        <v>43191</v>
      </c>
      <c r="C40" s="50"/>
      <c r="D40" s="50"/>
      <c r="E40" s="50"/>
      <c r="F40" s="50"/>
      <c r="G40" s="45">
        <f t="shared" si="1"/>
        <v>0</v>
      </c>
    </row>
    <row r="41" spans="2:14" x14ac:dyDescent="0.25">
      <c r="B41" s="10">
        <f t="shared" si="0"/>
        <v>43160</v>
      </c>
      <c r="C41" s="49"/>
      <c r="D41" s="49"/>
      <c r="E41" s="49"/>
      <c r="F41" s="49"/>
      <c r="G41" s="44">
        <f t="shared" si="1"/>
        <v>0</v>
      </c>
    </row>
    <row r="42" spans="2:14" x14ac:dyDescent="0.25">
      <c r="B42" s="12">
        <f t="shared" si="0"/>
        <v>43132</v>
      </c>
      <c r="C42" s="50"/>
      <c r="D42" s="50"/>
      <c r="E42" s="50"/>
      <c r="F42" s="50"/>
      <c r="G42" s="45">
        <f t="shared" si="1"/>
        <v>0</v>
      </c>
    </row>
    <row r="43" spans="2:14" ht="15.75" thickBot="1" x14ac:dyDescent="0.3">
      <c r="B43" s="46">
        <f t="shared" si="0"/>
        <v>43101</v>
      </c>
      <c r="C43" s="51"/>
      <c r="D43" s="51"/>
      <c r="E43" s="51"/>
      <c r="F43" s="51"/>
      <c r="G43" s="13">
        <f t="shared" si="1"/>
        <v>0</v>
      </c>
    </row>
    <row r="44" spans="2:14" ht="15.75" thickBot="1" x14ac:dyDescent="0.3">
      <c r="B44" s="21" t="s">
        <v>38</v>
      </c>
      <c r="C44" s="27"/>
      <c r="D44" s="28"/>
      <c r="E44" s="28"/>
      <c r="F44" s="28"/>
      <c r="G44" s="29">
        <f>AVERAGE(G32:G43)</f>
        <v>0</v>
      </c>
      <c r="N44" s="47"/>
    </row>
    <row r="45" spans="2:14" ht="15.75" thickBot="1" x14ac:dyDescent="0.3">
      <c r="B45" s="4"/>
      <c r="C45" s="7"/>
      <c r="D45" s="7"/>
      <c r="E45" s="7"/>
      <c r="F45" s="7"/>
      <c r="G45" s="7"/>
    </row>
    <row r="46" spans="2:14" x14ac:dyDescent="0.25">
      <c r="B46" s="11">
        <f>EDATE(B43,-1)</f>
        <v>43070</v>
      </c>
      <c r="C46" s="48"/>
      <c r="D46" s="48"/>
      <c r="E46" s="48"/>
      <c r="F46" s="48"/>
      <c r="G46" s="43">
        <f>C46-D46-E46-F46</f>
        <v>0</v>
      </c>
    </row>
    <row r="47" spans="2:14" x14ac:dyDescent="0.25">
      <c r="B47" s="10">
        <f>EDATE(B46,-1)</f>
        <v>43040</v>
      </c>
      <c r="C47" s="49"/>
      <c r="D47" s="49"/>
      <c r="E47" s="49"/>
      <c r="F47" s="49"/>
      <c r="G47" s="44">
        <f t="shared" ref="G47:G57" si="2">C47-D47-E47-F47</f>
        <v>0</v>
      </c>
    </row>
    <row r="48" spans="2:14" x14ac:dyDescent="0.25">
      <c r="B48" s="12">
        <f t="shared" ref="B48:B57" si="3">EDATE(B47,-1)</f>
        <v>43009</v>
      </c>
      <c r="C48" s="50"/>
      <c r="D48" s="50"/>
      <c r="E48" s="50"/>
      <c r="F48" s="50"/>
      <c r="G48" s="45">
        <f t="shared" si="2"/>
        <v>0</v>
      </c>
    </row>
    <row r="49" spans="2:7" x14ac:dyDescent="0.25">
      <c r="B49" s="10">
        <f t="shared" si="3"/>
        <v>42979</v>
      </c>
      <c r="C49" s="49"/>
      <c r="D49" s="49"/>
      <c r="E49" s="49"/>
      <c r="F49" s="49"/>
      <c r="G49" s="44">
        <f t="shared" si="2"/>
        <v>0</v>
      </c>
    </row>
    <row r="50" spans="2:7" x14ac:dyDescent="0.25">
      <c r="B50" s="12">
        <f t="shared" si="3"/>
        <v>42948</v>
      </c>
      <c r="C50" s="50"/>
      <c r="D50" s="50"/>
      <c r="E50" s="50"/>
      <c r="F50" s="50"/>
      <c r="G50" s="45">
        <f t="shared" si="2"/>
        <v>0</v>
      </c>
    </row>
    <row r="51" spans="2:7" x14ac:dyDescent="0.25">
      <c r="B51" s="10">
        <f t="shared" si="3"/>
        <v>42917</v>
      </c>
      <c r="C51" s="49"/>
      <c r="D51" s="49"/>
      <c r="E51" s="49"/>
      <c r="F51" s="49"/>
      <c r="G51" s="44">
        <f t="shared" si="2"/>
        <v>0</v>
      </c>
    </row>
    <row r="52" spans="2:7" x14ac:dyDescent="0.25">
      <c r="B52" s="12">
        <f t="shared" si="3"/>
        <v>42887</v>
      </c>
      <c r="C52" s="50"/>
      <c r="D52" s="50"/>
      <c r="E52" s="50"/>
      <c r="F52" s="50"/>
      <c r="G52" s="45">
        <f t="shared" si="2"/>
        <v>0</v>
      </c>
    </row>
    <row r="53" spans="2:7" x14ac:dyDescent="0.25">
      <c r="B53" s="10">
        <f t="shared" si="3"/>
        <v>42856</v>
      </c>
      <c r="C53" s="49"/>
      <c r="D53" s="49"/>
      <c r="E53" s="49"/>
      <c r="F53" s="49"/>
      <c r="G53" s="44">
        <f t="shared" si="2"/>
        <v>0</v>
      </c>
    </row>
    <row r="54" spans="2:7" x14ac:dyDescent="0.25">
      <c r="B54" s="12">
        <f t="shared" si="3"/>
        <v>42826</v>
      </c>
      <c r="C54" s="50"/>
      <c r="D54" s="50"/>
      <c r="E54" s="50"/>
      <c r="F54" s="50"/>
      <c r="G54" s="45">
        <f t="shared" si="2"/>
        <v>0</v>
      </c>
    </row>
    <row r="55" spans="2:7" x14ac:dyDescent="0.25">
      <c r="B55" s="10">
        <f t="shared" si="3"/>
        <v>42795</v>
      </c>
      <c r="C55" s="49"/>
      <c r="D55" s="49"/>
      <c r="E55" s="49"/>
      <c r="F55" s="49"/>
      <c r="G55" s="44">
        <f t="shared" si="2"/>
        <v>0</v>
      </c>
    </row>
    <row r="56" spans="2:7" x14ac:dyDescent="0.25">
      <c r="B56" s="12">
        <f t="shared" si="3"/>
        <v>42767</v>
      </c>
      <c r="C56" s="50"/>
      <c r="D56" s="50"/>
      <c r="E56" s="50"/>
      <c r="F56" s="50"/>
      <c r="G56" s="45">
        <f t="shared" si="2"/>
        <v>0</v>
      </c>
    </row>
    <row r="57" spans="2:7" ht="15.75" thickBot="1" x14ac:dyDescent="0.3">
      <c r="B57" s="46">
        <f t="shared" si="3"/>
        <v>42736</v>
      </c>
      <c r="C57" s="51"/>
      <c r="D57" s="51"/>
      <c r="E57" s="51"/>
      <c r="F57" s="51"/>
      <c r="G57" s="13">
        <f t="shared" si="2"/>
        <v>0</v>
      </c>
    </row>
    <row r="58" spans="2:7" ht="15.75" thickBot="1" x14ac:dyDescent="0.3">
      <c r="B58" s="22" t="str">
        <f>IF(C20=12,"","Prior Year Income")</f>
        <v>Prior Year Income</v>
      </c>
      <c r="C58" s="27"/>
      <c r="D58" s="28"/>
      <c r="E58" s="28"/>
      <c r="F58" s="28"/>
      <c r="G58" s="29">
        <f>AVERAGE(G46:G57)</f>
        <v>0</v>
      </c>
    </row>
    <row r="60" spans="2:7" ht="15.75" thickBot="1" x14ac:dyDescent="0.3"/>
    <row r="61" spans="2:7" ht="15.75" thickBot="1" x14ac:dyDescent="0.3">
      <c r="B61" s="25" t="s">
        <v>5</v>
      </c>
      <c r="C61" s="41"/>
      <c r="D61" s="16"/>
    </row>
    <row r="62" spans="2:7" ht="15.75" thickBot="1" x14ac:dyDescent="0.3"/>
    <row r="63" spans="2:7" ht="16.5" thickBot="1" x14ac:dyDescent="0.3">
      <c r="B63" s="5" t="s">
        <v>6</v>
      </c>
      <c r="C63" s="52">
        <f>IF(G44&gt;G58,AVERAGE(G44,G58),G44)</f>
        <v>0</v>
      </c>
      <c r="D63" s="2" t="s">
        <v>3</v>
      </c>
    </row>
    <row r="64" spans="2:7" ht="17.25" thickTop="1" thickBot="1" x14ac:dyDescent="0.3">
      <c r="B64" s="14" t="s">
        <v>7</v>
      </c>
      <c r="C64" s="53">
        <f>C63+C61</f>
        <v>0</v>
      </c>
      <c r="D64" s="2" t="s">
        <v>3</v>
      </c>
    </row>
    <row r="65" spans="2:4" ht="15.75" thickBot="1" x14ac:dyDescent="0.3"/>
    <row r="66" spans="2:4" ht="15.75" thickBot="1" x14ac:dyDescent="0.3">
      <c r="B66" s="23" t="s">
        <v>8</v>
      </c>
      <c r="C66" s="42" t="e">
        <f>C27/C64</f>
        <v>#DIV/0!</v>
      </c>
      <c r="D66" s="3"/>
    </row>
    <row r="67" spans="2:4" ht="15.75" thickBot="1" x14ac:dyDescent="0.3"/>
    <row r="68" spans="2:4" ht="15.75" thickBot="1" x14ac:dyDescent="0.3">
      <c r="B68" s="23" t="s">
        <v>29</v>
      </c>
      <c r="C68" s="34" t="e">
        <f>IF(C66&gt;50%,"Fail","Pass")</f>
        <v>#DIV/0!</v>
      </c>
    </row>
  </sheetData>
  <sheetProtection algorithmName="SHA-512" hashValue="ScYxlEmXsur1Q+Cmzz2G+yrRcpJVr0tdjn/RIqwwCj5oEAHCuKb7gbP06m+uSce8gtgypar6AYI/k8AVWQKzPA==" saltValue="JFFc/FnK8KjXeNSnAuaDng==" spinCount="100000" sheet="1" objects="1" scenarios="1" selectLockedCells="1"/>
  <mergeCells count="5">
    <mergeCell ref="B3:C3"/>
    <mergeCell ref="E14:G15"/>
    <mergeCell ref="B4:C4"/>
    <mergeCell ref="B5:C5"/>
    <mergeCell ref="B6:C6"/>
  </mergeCells>
  <conditionalFormatting sqref="C68">
    <cfRule type="cellIs" dxfId="1" priority="11" operator="equal">
      <formula>"Pass"</formula>
    </cfRule>
    <cfRule type="cellIs" dxfId="0" priority="12" operator="equal">
      <formula>"Fail"</formula>
    </cfRule>
  </conditionalFormatting>
  <dataValidations count="2">
    <dataValidation type="list" allowBlank="1" showInputMessage="1" showErrorMessage="1" sqref="C17" xr:uid="{00000000-0002-0000-0000-000001000000}">
      <formula1>$I$17:$I$18</formula1>
    </dataValidation>
    <dataValidation type="list" allowBlank="1" showInputMessage="1" showErrorMessage="1" sqref="C16" xr:uid="{00000000-0002-0000-0000-000003000000}">
      <formula1>$J$6:$J$13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Calculaor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Joe Bartolotta</cp:lastModifiedBy>
  <dcterms:created xsi:type="dcterms:W3CDTF">2016-11-17T03:12:54Z</dcterms:created>
  <dcterms:modified xsi:type="dcterms:W3CDTF">2019-05-23T14:51:36Z</dcterms:modified>
</cp:coreProperties>
</file>