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oe Bartolotta\Documents\"/>
    </mc:Choice>
  </mc:AlternateContent>
  <xr:revisionPtr revIDLastSave="0" documentId="13_ncr:1_{70738BD8-DEA0-4DD2-A470-D01D28B5627C}" xr6:coauthVersionLast="43" xr6:coauthVersionMax="43" xr10:uidLastSave="{00000000-0000-0000-0000-000000000000}"/>
  <bookViews>
    <workbookView xWindow="24750" yWindow="3705" windowWidth="18180" windowHeight="10575" xr2:uid="{00000000-000D-0000-FFFF-FFFF00000000}"/>
  </bookViews>
  <sheets>
    <sheet name="I6 DSC Calculator" sheetId="1" r:id="rId1"/>
  </sheets>
  <definedNames>
    <definedName name="_xlnm.Print_Area" localSheetId="0">'I6 DSC Calculator'!$A$1:$G$36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I12" i="1" l="1"/>
  <c r="C42" i="1" l="1"/>
  <c r="F20" i="1" l="1"/>
  <c r="F19" i="1"/>
  <c r="F18" i="1"/>
  <c r="C30" i="1" l="1"/>
  <c r="C34" i="1" s="1"/>
  <c r="I11" i="1"/>
  <c r="I9" i="1"/>
  <c r="I7" i="1"/>
  <c r="I10" i="1"/>
  <c r="I8" i="1"/>
  <c r="C45" i="1" l="1"/>
  <c r="C12" i="1" l="1"/>
  <c r="B50" i="1"/>
  <c r="B48" i="1" s="1"/>
  <c r="C44" i="1" l="1"/>
  <c r="C47" i="1" s="1"/>
  <c r="C50" i="1" s="1"/>
</calcChain>
</file>

<file path=xl/sharedStrings.xml><?xml version="1.0" encoding="utf-8"?>
<sst xmlns="http://schemas.openxmlformats.org/spreadsheetml/2006/main" count="64" uniqueCount="51">
  <si>
    <t>Date of Completion</t>
  </si>
  <si>
    <t xml:space="preserve">Name of the Individual Completing The Form: </t>
  </si>
  <si>
    <t xml:space="preserve">Monthly Mortgage Payment </t>
  </si>
  <si>
    <t>Gross Rental Income (Monthly)</t>
  </si>
  <si>
    <t xml:space="preserve">     Real Estate Taxes</t>
  </si>
  <si>
    <t xml:space="preserve">     Hazard Insurance</t>
  </si>
  <si>
    <t>DSC Ratio</t>
  </si>
  <si>
    <t>Borrower Name:</t>
  </si>
  <si>
    <t xml:space="preserve">Loan Number: </t>
  </si>
  <si>
    <t>Proposed Loan Amount</t>
  </si>
  <si>
    <t>Interest Rate</t>
  </si>
  <si>
    <t>Amortization Type</t>
  </si>
  <si>
    <t>Net Rental Income</t>
  </si>
  <si>
    <t>Subject Property Expense (Monthly)</t>
  </si>
  <si>
    <t>Total Subject Property Expense</t>
  </si>
  <si>
    <t>LTV</t>
  </si>
  <si>
    <t>*</t>
  </si>
  <si>
    <t>* Required Fields</t>
  </si>
  <si>
    <t xml:space="preserve">                                          </t>
  </si>
  <si>
    <t>Property Value</t>
  </si>
  <si>
    <t xml:space="preserve">     Common Charges</t>
  </si>
  <si>
    <t xml:space="preserve">     Ground Rents</t>
  </si>
  <si>
    <t>5/1 ARM</t>
  </si>
  <si>
    <t>5/1 ARM 10 Year IO</t>
  </si>
  <si>
    <t xml:space="preserve">7/1 ARM </t>
  </si>
  <si>
    <t>7/1 ARM 10 Year IO</t>
  </si>
  <si>
    <t>30 Year Fixed</t>
  </si>
  <si>
    <t>Total Rent</t>
  </si>
  <si>
    <t>Unit Schedule</t>
  </si>
  <si>
    <t>Market Rent</t>
  </si>
  <si>
    <t>Adjusted Rental Income</t>
  </si>
  <si>
    <t>Yes</t>
  </si>
  <si>
    <t>No</t>
  </si>
  <si>
    <t>N/A</t>
  </si>
  <si>
    <t>Lease Amount</t>
  </si>
  <si>
    <t>Vacant Yes/No</t>
  </si>
  <si>
    <t>15 Year Fixed</t>
  </si>
  <si>
    <t>Unit #1</t>
  </si>
  <si>
    <t>Unit #2</t>
  </si>
  <si>
    <t>I6 DSC Calculator Secured 07/08/19</t>
  </si>
  <si>
    <t>Unit #1 - Commercial</t>
  </si>
  <si>
    <t>Unit #1 - Residential</t>
  </si>
  <si>
    <t>Unit #2 - Commercial</t>
  </si>
  <si>
    <t>Unit #2 - Residential</t>
  </si>
  <si>
    <t>Unit #3 - Residential</t>
  </si>
  <si>
    <t>Unit #4 - Residential</t>
  </si>
  <si>
    <t>Unit #5 - Residential</t>
  </si>
  <si>
    <t>Unit #6 - Residential</t>
  </si>
  <si>
    <t>Unit #7 - Residential</t>
  </si>
  <si>
    <t>Unit #8 - Residential</t>
  </si>
  <si>
    <t>Unit #9 -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</si>
</sst>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0%"/>
    <numFmt numFmtId="166" formatCode="_(&quot;$&quot;* #,##0.000_);_(&quot;$&quot;* \(#,##0.000\);_(&quot;$&quot;* &quot;-&quot;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3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8" fontId="0" fillId="0" borderId="0" xfId="0" applyNumberFormat="1" applyProtection="1">
      <protection hidden="1"/>
    </xf>
    <xf numFmtId="0" fontId="7" fillId="0" borderId="0" xfId="0" applyFont="1" applyProtection="1">
      <protection hidden="1"/>
    </xf>
    <xf numFmtId="166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4" fillId="0" borderId="0" xfId="1" applyFont="1" applyProtection="1">
      <protection hidden="1"/>
    </xf>
    <xf numFmtId="0" fontId="0" fillId="4" borderId="0" xfId="0" applyFill="1" applyProtection="1">
      <protection hidden="1"/>
    </xf>
    <xf numFmtId="0" fontId="0" fillId="0" borderId="0" xfId="0" applyBorder="1" applyProtection="1">
      <protection hidden="1"/>
    </xf>
    <xf numFmtId="44" fontId="4" fillId="0" borderId="0" xfId="1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44" fontId="6" fillId="4" borderId="0" xfId="0" applyNumberFormat="1" applyFont="1" applyFill="1" applyProtection="1">
      <protection hidden="1"/>
    </xf>
    <xf numFmtId="44" fontId="0" fillId="0" borderId="0" xfId="0" applyNumberFormat="1" applyProtection="1">
      <protection hidden="1"/>
    </xf>
    <xf numFmtId="164" fontId="0" fillId="0" borderId="0" xfId="2" applyNumberFormat="1" applyFont="1" applyProtection="1">
      <protection hidden="1"/>
    </xf>
    <xf numFmtId="0" fontId="0" fillId="0" borderId="0" xfId="0" applyFill="1" applyProtection="1">
      <protection hidden="1"/>
    </xf>
    <xf numFmtId="10" fontId="0" fillId="0" borderId="0" xfId="2" applyNumberFormat="1" applyFont="1" applyProtection="1">
      <protection hidden="1"/>
    </xf>
    <xf numFmtId="0" fontId="2" fillId="0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44" fontId="4" fillId="0" borderId="0" xfId="1" applyFont="1" applyProtection="1">
      <protection locked="0"/>
    </xf>
    <xf numFmtId="44" fontId="4" fillId="4" borderId="0" xfId="1" applyFont="1" applyFill="1" applyProtection="1">
      <protection locked="0"/>
    </xf>
    <xf numFmtId="165" fontId="4" fillId="4" borderId="0" xfId="2" applyNumberFormat="1" applyFont="1" applyFill="1" applyProtection="1">
      <protection locked="0"/>
    </xf>
    <xf numFmtId="44" fontId="4" fillId="0" borderId="0" xfId="1" applyFont="1" applyFill="1" applyBorder="1" applyProtection="1">
      <protection locked="0"/>
    </xf>
    <xf numFmtId="44" fontId="4" fillId="0" borderId="3" xfId="0" applyNumberFormat="1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44" fontId="4" fillId="4" borderId="3" xfId="0" applyNumberFormat="1" applyFont="1" applyFill="1" applyBorder="1" applyProtection="1">
      <protection locked="0"/>
    </xf>
    <xf numFmtId="44" fontId="4" fillId="4" borderId="3" xfId="1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4" fontId="4" fillId="4" borderId="0" xfId="0" applyNumberFormat="1" applyFont="1" applyFill="1" applyProtection="1">
      <protection locked="0"/>
    </xf>
    <xf numFmtId="44" fontId="4" fillId="0" borderId="0" xfId="0" applyNumberFormat="1" applyFont="1" applyFill="1" applyProtection="1">
      <protection locked="0"/>
    </xf>
    <xf numFmtId="16" fontId="4" fillId="4" borderId="2" xfId="1" applyNumberFormat="1" applyFont="1" applyFill="1" applyBorder="1" applyAlignment="1" applyProtection="1">
      <alignment horizontal="left"/>
      <protection locked="0"/>
    </xf>
    <xf numFmtId="0" fontId="4" fillId="4" borderId="2" xfId="1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7" fillId="0" borderId="0" xfId="2" applyNumberFormat="1" applyFont="1" applyFill="1" applyProtection="1"/>
    <xf numFmtId="0" fontId="0" fillId="0" borderId="3" xfId="0" applyFill="1" applyBorder="1" applyProtection="1"/>
    <xf numFmtId="0" fontId="0" fillId="4" borderId="3" xfId="0" applyFill="1" applyBorder="1" applyProtection="1"/>
    <xf numFmtId="44" fontId="7" fillId="0" borderId="3" xfId="0" applyNumberFormat="1" applyFont="1" applyFill="1" applyBorder="1" applyProtection="1"/>
    <xf numFmtId="44" fontId="7" fillId="4" borderId="3" xfId="0" applyNumberFormat="1" applyFont="1" applyFill="1" applyBorder="1" applyProtection="1"/>
    <xf numFmtId="44" fontId="0" fillId="0" borderId="0" xfId="0" applyNumberFormat="1" applyProtection="1"/>
    <xf numFmtId="44" fontId="7" fillId="4" borderId="0" xfId="1" applyFont="1" applyFill="1" applyProtection="1"/>
    <xf numFmtId="44" fontId="2" fillId="4" borderId="0" xfId="0" applyNumberFormat="1" applyFont="1" applyFill="1" applyProtection="1"/>
    <xf numFmtId="44" fontId="6" fillId="0" borderId="0" xfId="1" applyFont="1" applyFill="1" applyProtection="1"/>
    <xf numFmtId="0" fontId="0" fillId="0" borderId="0" xfId="0" applyProtection="1"/>
    <xf numFmtId="165" fontId="2" fillId="0" borderId="0" xfId="2" applyNumberFormat="1" applyFont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CE1"/>
      <color rgb="FF004C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workbookViewId="0">
      <selection activeCell="C41" sqref="C41"/>
    </sheetView>
  </sheetViews>
  <sheetFormatPr defaultColWidth="18.85546875" defaultRowHeight="15" x14ac:dyDescent="0.25"/>
  <cols>
    <col min="1" max="1" width="19.140625" style="2" customWidth="1"/>
    <col min="2" max="2" width="39.7109375" style="2" customWidth="1"/>
    <col min="3" max="3" width="24.85546875" style="2" customWidth="1"/>
    <col min="4" max="4" width="16.140625" style="2" customWidth="1"/>
    <col min="5" max="5" width="24" style="2" customWidth="1"/>
    <col min="6" max="6" width="22.5703125" style="2" bestFit="1" customWidth="1"/>
    <col min="7" max="7" width="23.7109375" style="2" customWidth="1"/>
    <col min="8" max="8" width="14.140625" style="2" hidden="1" customWidth="1"/>
    <col min="9" max="9" width="44" style="2" hidden="1" customWidth="1"/>
    <col min="10" max="10" width="35.85546875" style="2" customWidth="1"/>
    <col min="11" max="11" width="18.85546875" style="2" customWidth="1"/>
    <col min="12" max="16384" width="18.85546875" style="2"/>
  </cols>
  <sheetData>
    <row r="1" spans="1:10" ht="56.25" customHeight="1" x14ac:dyDescent="0.35">
      <c r="A1" s="38" t="s">
        <v>18</v>
      </c>
      <c r="B1" s="38"/>
      <c r="C1" s="38"/>
      <c r="D1" s="38"/>
      <c r="E1" s="38"/>
      <c r="F1" s="1"/>
    </row>
    <row r="2" spans="1:10" s="4" customFormat="1" ht="5.0999999999999996" customHeight="1" x14ac:dyDescent="0.35">
      <c r="A2" s="3"/>
      <c r="B2" s="3"/>
      <c r="C2" s="3"/>
      <c r="D2" s="3"/>
      <c r="E2" s="3"/>
    </row>
    <row r="3" spans="1:10" s="6" customFormat="1" ht="15" customHeight="1" x14ac:dyDescent="0.35">
      <c r="A3" s="5"/>
      <c r="B3" s="5"/>
      <c r="C3" s="5"/>
      <c r="D3" s="5"/>
      <c r="E3" s="5"/>
    </row>
    <row r="4" spans="1:10" x14ac:dyDescent="0.25">
      <c r="B4" s="51" t="s">
        <v>7</v>
      </c>
      <c r="C4" s="51"/>
      <c r="D4" s="37">
        <v>29</v>
      </c>
      <c r="E4" s="37"/>
      <c r="F4" s="37"/>
    </row>
    <row r="5" spans="1:10" x14ac:dyDescent="0.25">
      <c r="B5" s="52" t="s">
        <v>8</v>
      </c>
      <c r="C5" s="52"/>
      <c r="D5" s="37"/>
      <c r="E5" s="37"/>
      <c r="F5" s="37"/>
    </row>
    <row r="6" spans="1:10" x14ac:dyDescent="0.25">
      <c r="B6" s="51" t="s">
        <v>0</v>
      </c>
      <c r="C6" s="51"/>
      <c r="D6" s="36"/>
      <c r="E6" s="37"/>
      <c r="F6" s="37"/>
    </row>
    <row r="7" spans="1:10" x14ac:dyDescent="0.25">
      <c r="B7" s="52" t="s">
        <v>1</v>
      </c>
      <c r="C7" s="52"/>
      <c r="D7" s="37"/>
      <c r="E7" s="37"/>
      <c r="F7" s="37"/>
      <c r="H7" s="2" t="s">
        <v>22</v>
      </c>
      <c r="I7" s="7">
        <f>PMT($C$13/12,360,-$C$11,0)</f>
        <v>0</v>
      </c>
      <c r="J7" s="8"/>
    </row>
    <row r="8" spans="1:10" x14ac:dyDescent="0.25">
      <c r="H8" s="2" t="s">
        <v>23</v>
      </c>
      <c r="I8" s="9">
        <f>$C$13/12*$C$11</f>
        <v>0</v>
      </c>
      <c r="J8" s="8"/>
    </row>
    <row r="9" spans="1:10" ht="15.75" x14ac:dyDescent="0.25">
      <c r="B9" s="10" t="s">
        <v>17</v>
      </c>
      <c r="H9" s="2" t="s">
        <v>24</v>
      </c>
      <c r="I9" s="7">
        <f>PMT($C$13/12,360,-$C$11,0)</f>
        <v>0</v>
      </c>
      <c r="J9" s="8"/>
    </row>
    <row r="10" spans="1:10" ht="15.75" x14ac:dyDescent="0.25">
      <c r="B10" s="2" t="s">
        <v>19</v>
      </c>
      <c r="C10" s="24"/>
      <c r="D10" s="10" t="s">
        <v>16</v>
      </c>
      <c r="H10" s="2" t="s">
        <v>25</v>
      </c>
      <c r="I10" s="9">
        <f>$C$13/12*$C$11</f>
        <v>0</v>
      </c>
    </row>
    <row r="11" spans="1:10" ht="15.75" x14ac:dyDescent="0.25">
      <c r="B11" s="12" t="s">
        <v>9</v>
      </c>
      <c r="C11" s="25"/>
      <c r="D11" s="10" t="s">
        <v>16</v>
      </c>
      <c r="H11" s="2" t="s">
        <v>26</v>
      </c>
      <c r="I11" s="7">
        <f>PMT($C$13/12,360,-$C$11,0)</f>
        <v>0</v>
      </c>
    </row>
    <row r="12" spans="1:10" ht="15.75" x14ac:dyDescent="0.25">
      <c r="B12" s="2" t="s">
        <v>15</v>
      </c>
      <c r="C12" s="39">
        <f>IFERROR(C11/C10,0)</f>
        <v>0</v>
      </c>
      <c r="D12" s="10"/>
      <c r="H12" s="2" t="s">
        <v>36</v>
      </c>
      <c r="I12" s="7">
        <f>PMT(C13/12,180,-C11,0)</f>
        <v>0</v>
      </c>
    </row>
    <row r="13" spans="1:10" ht="15.75" x14ac:dyDescent="0.25">
      <c r="B13" s="12" t="s">
        <v>10</v>
      </c>
      <c r="C13" s="26">
        <v>0</v>
      </c>
      <c r="D13" s="10" t="s">
        <v>16</v>
      </c>
      <c r="I13" s="9"/>
    </row>
    <row r="14" spans="1:10" ht="15.75" x14ac:dyDescent="0.25">
      <c r="B14" s="13" t="s">
        <v>11</v>
      </c>
      <c r="C14" s="27" t="s">
        <v>22</v>
      </c>
      <c r="D14" s="10" t="s">
        <v>16</v>
      </c>
      <c r="I14" s="9"/>
    </row>
    <row r="15" spans="1:10" ht="15.75" x14ac:dyDescent="0.25">
      <c r="B15" s="13"/>
      <c r="C15" s="14"/>
      <c r="D15" s="10"/>
      <c r="I15" s="9"/>
    </row>
    <row r="17" spans="2:8" x14ac:dyDescent="0.25">
      <c r="B17" s="15" t="s">
        <v>28</v>
      </c>
      <c r="C17" s="16" t="s">
        <v>35</v>
      </c>
      <c r="D17" s="15" t="s">
        <v>29</v>
      </c>
      <c r="E17" s="16" t="s">
        <v>34</v>
      </c>
      <c r="F17" s="15" t="s">
        <v>30</v>
      </c>
    </row>
    <row r="18" spans="2:8" x14ac:dyDescent="0.25">
      <c r="B18" s="32" t="s">
        <v>37</v>
      </c>
      <c r="C18" s="28" t="s">
        <v>33</v>
      </c>
      <c r="D18" s="29"/>
      <c r="E18" s="29"/>
      <c r="F18" s="42">
        <f t="shared" ref="F18:F26" si="0">IF(C18="Yes",D18*90%,MIN(D18,E18))</f>
        <v>0</v>
      </c>
      <c r="H18" s="2" t="s">
        <v>31</v>
      </c>
    </row>
    <row r="19" spans="2:8" x14ac:dyDescent="0.25">
      <c r="B19" s="33" t="s">
        <v>38</v>
      </c>
      <c r="C19" s="30" t="s">
        <v>33</v>
      </c>
      <c r="D19" s="31"/>
      <c r="E19" s="31"/>
      <c r="F19" s="43">
        <f t="shared" si="0"/>
        <v>0</v>
      </c>
      <c r="H19" s="2" t="s">
        <v>32</v>
      </c>
    </row>
    <row r="20" spans="2:8" x14ac:dyDescent="0.25">
      <c r="B20" s="40" t="s">
        <v>44</v>
      </c>
      <c r="C20" s="28" t="s">
        <v>33</v>
      </c>
      <c r="D20" s="29"/>
      <c r="E20" s="29"/>
      <c r="F20" s="42">
        <f t="shared" si="0"/>
        <v>0</v>
      </c>
      <c r="H20" s="2" t="s">
        <v>33</v>
      </c>
    </row>
    <row r="21" spans="2:8" x14ac:dyDescent="0.25">
      <c r="B21" s="41" t="s">
        <v>45</v>
      </c>
      <c r="C21" s="31" t="s">
        <v>33</v>
      </c>
      <c r="D21" s="31"/>
      <c r="E21" s="31"/>
      <c r="F21" s="43">
        <f t="shared" si="0"/>
        <v>0</v>
      </c>
    </row>
    <row r="22" spans="2:8" x14ac:dyDescent="0.25">
      <c r="B22" s="40" t="s">
        <v>46</v>
      </c>
      <c r="C22" s="28" t="s">
        <v>33</v>
      </c>
      <c r="D22" s="29"/>
      <c r="E22" s="29"/>
      <c r="F22" s="42">
        <f t="shared" si="0"/>
        <v>0</v>
      </c>
    </row>
    <row r="23" spans="2:8" x14ac:dyDescent="0.25">
      <c r="B23" s="41" t="s">
        <v>47</v>
      </c>
      <c r="C23" s="31" t="s">
        <v>33</v>
      </c>
      <c r="D23" s="31"/>
      <c r="E23" s="31"/>
      <c r="F23" s="43">
        <f t="shared" si="0"/>
        <v>0</v>
      </c>
      <c r="H23" s="2" t="s">
        <v>40</v>
      </c>
    </row>
    <row r="24" spans="2:8" x14ac:dyDescent="0.25">
      <c r="B24" s="40" t="s">
        <v>48</v>
      </c>
      <c r="C24" s="28" t="s">
        <v>33</v>
      </c>
      <c r="D24" s="29"/>
      <c r="E24" s="29"/>
      <c r="F24" s="42">
        <f t="shared" si="0"/>
        <v>0</v>
      </c>
      <c r="H24" s="2" t="s">
        <v>41</v>
      </c>
    </row>
    <row r="25" spans="2:8" x14ac:dyDescent="0.25">
      <c r="B25" s="41" t="s">
        <v>49</v>
      </c>
      <c r="C25" s="30" t="s">
        <v>33</v>
      </c>
      <c r="D25" s="31"/>
      <c r="E25" s="31"/>
      <c r="F25" s="43">
        <f t="shared" si="0"/>
        <v>0</v>
      </c>
    </row>
    <row r="26" spans="2:8" x14ac:dyDescent="0.25">
      <c r="B26" s="40" t="s">
        <v>50</v>
      </c>
      <c r="C26" s="28" t="s">
        <v>33</v>
      </c>
      <c r="D26" s="29"/>
      <c r="E26" s="29"/>
      <c r="F26" s="42">
        <f t="shared" si="0"/>
        <v>0</v>
      </c>
      <c r="H26" s="2" t="s">
        <v>42</v>
      </c>
    </row>
    <row r="27" spans="2:8" x14ac:dyDescent="0.25">
      <c r="E27" s="17"/>
      <c r="H27" s="2" t="s">
        <v>43</v>
      </c>
    </row>
    <row r="28" spans="2:8" x14ac:dyDescent="0.25">
      <c r="D28" s="17"/>
    </row>
    <row r="29" spans="2:8" x14ac:dyDescent="0.25">
      <c r="C29" s="11"/>
    </row>
    <row r="30" spans="2:8" x14ac:dyDescent="0.25">
      <c r="B30" s="2" t="s">
        <v>27</v>
      </c>
      <c r="C30" s="44">
        <f>SUM(F18:F26)</f>
        <v>0</v>
      </c>
    </row>
    <row r="31" spans="2:8" x14ac:dyDescent="0.25">
      <c r="C31" s="17"/>
      <c r="D31" s="18"/>
    </row>
    <row r="32" spans="2:8" x14ac:dyDescent="0.25">
      <c r="D32" s="18"/>
    </row>
    <row r="33" spans="2:5" x14ac:dyDescent="0.25">
      <c r="D33" s="17"/>
    </row>
    <row r="34" spans="2:5" x14ac:dyDescent="0.25">
      <c r="B34" s="15" t="s">
        <v>3</v>
      </c>
      <c r="C34" s="45">
        <f>C30</f>
        <v>0</v>
      </c>
      <c r="D34" s="17"/>
    </row>
    <row r="37" spans="2:5" x14ac:dyDescent="0.25">
      <c r="B37" s="1" t="s">
        <v>13</v>
      </c>
    </row>
    <row r="38" spans="2:5" x14ac:dyDescent="0.25">
      <c r="B38" s="12" t="s">
        <v>4</v>
      </c>
      <c r="C38" s="34"/>
    </row>
    <row r="39" spans="2:5" x14ac:dyDescent="0.25">
      <c r="B39" s="19" t="s">
        <v>5</v>
      </c>
      <c r="C39" s="35"/>
    </row>
    <row r="40" spans="2:5" x14ac:dyDescent="0.25">
      <c r="B40" s="12" t="s">
        <v>20</v>
      </c>
      <c r="C40" s="34"/>
    </row>
    <row r="41" spans="2:5" x14ac:dyDescent="0.25">
      <c r="B41" s="19" t="s">
        <v>21</v>
      </c>
      <c r="C41" s="35">
        <v>0</v>
      </c>
    </row>
    <row r="42" spans="2:5" x14ac:dyDescent="0.25">
      <c r="B42" s="15" t="s">
        <v>14</v>
      </c>
      <c r="C42" s="45">
        <f>SUM(C38:C41)</f>
        <v>0</v>
      </c>
    </row>
    <row r="43" spans="2:5" x14ac:dyDescent="0.25">
      <c r="C43" s="44"/>
    </row>
    <row r="44" spans="2:5" x14ac:dyDescent="0.25">
      <c r="B44" s="15" t="s">
        <v>12</v>
      </c>
      <c r="C44" s="46">
        <f>C34-C42</f>
        <v>0</v>
      </c>
      <c r="E44" s="20"/>
    </row>
    <row r="45" spans="2:5" x14ac:dyDescent="0.25">
      <c r="B45" s="21" t="s">
        <v>2</v>
      </c>
      <c r="C45" s="47">
        <f>VLOOKUP(C14,H7:I14,2,FALSE)</f>
        <v>0</v>
      </c>
    </row>
    <row r="46" spans="2:5" x14ac:dyDescent="0.25">
      <c r="C46" s="48"/>
    </row>
    <row r="47" spans="2:5" x14ac:dyDescent="0.25">
      <c r="B47" s="22" t="s">
        <v>6</v>
      </c>
      <c r="C47" s="49">
        <f>IFERROR(C44/C45,0)</f>
        <v>0</v>
      </c>
    </row>
    <row r="48" spans="2:5" x14ac:dyDescent="0.25">
      <c r="B48" s="1" t="str">
        <f>IF(B50="DSC Pass/Fail","","DSC Pass/Fail")</f>
        <v/>
      </c>
      <c r="C48" s="48"/>
    </row>
    <row r="49" spans="2:3" x14ac:dyDescent="0.25">
      <c r="C49" s="48"/>
    </row>
    <row r="50" spans="2:3" x14ac:dyDescent="0.25">
      <c r="B50" s="1" t="str">
        <f>IF(C49=H37,"DSC Pass/Fail","")</f>
        <v>DSC Pass/Fail</v>
      </c>
      <c r="C50" s="50" t="str">
        <f>IF(C47&gt;=110%,"Pass","Fail")</f>
        <v>Fail</v>
      </c>
    </row>
    <row r="53" spans="2:3" x14ac:dyDescent="0.25">
      <c r="B53" s="23" t="s">
        <v>39</v>
      </c>
    </row>
  </sheetData>
  <sheetProtection algorithmName="SHA-512" hashValue="vLem6Ecpou30ohBwPZAvTdwgaptmV6LzRNCYbhJf5qiPUIVqbMn1boqxCZt7uGM8+uEZ4D/97azIJoImssPx+A==" saltValue="z9dbE2BChD039YAtZsNxhA==" spinCount="100000" sheet="1" selectLockedCells="1"/>
  <mergeCells count="9">
    <mergeCell ref="B6:C6"/>
    <mergeCell ref="D6:F6"/>
    <mergeCell ref="B7:C7"/>
    <mergeCell ref="D7:F7"/>
    <mergeCell ref="A1:E1"/>
    <mergeCell ref="B4:C4"/>
    <mergeCell ref="D4:F4"/>
    <mergeCell ref="B5:C5"/>
    <mergeCell ref="D5:F5"/>
  </mergeCells>
  <phoneticPr fontId="10" type="noConversion"/>
  <conditionalFormatting sqref="C50">
    <cfRule type="containsText" dxfId="1" priority="3" operator="containsText" text="Fail">
      <formula>NOT(ISERROR(SEARCH("Fail",C50)))</formula>
    </cfRule>
    <cfRule type="containsText" dxfId="0" priority="4" operator="containsText" text="Pass">
      <formula>NOT(ISERROR(SEARCH("Pass",C50)))</formula>
    </cfRule>
  </conditionalFormatting>
  <dataValidations count="4">
    <dataValidation type="list" allowBlank="1" showInputMessage="1" showErrorMessage="1" sqref="C18:C26" xr:uid="{FAF664A2-11B4-4648-BEB1-B4AC6CC82D41}">
      <formula1>$H$18:$H$20</formula1>
    </dataValidation>
    <dataValidation type="list" allowBlank="1" showInputMessage="1" showErrorMessage="1" promptTitle="Select Amortization Type" prompt="Select Amortization Type" sqref="C14:C15" xr:uid="{00000000-0002-0000-0000-000000000000}">
      <formula1>$H$7:$H$14</formula1>
    </dataValidation>
    <dataValidation type="list" allowBlank="1" showInputMessage="1" showErrorMessage="1" promptTitle="Please select a unit type" prompt="Residential or Commercial" sqref="B18" xr:uid="{4A610F57-252D-4514-B6B7-EC0DC3001CFC}">
      <formula1>$H$23:$H$24</formula1>
    </dataValidation>
    <dataValidation type="list" allowBlank="1" showInputMessage="1" showErrorMessage="1" promptTitle="Please select a unit type" prompt="Residential or Commercial" sqref="B19" xr:uid="{723E6AFA-8065-42DA-A0B4-BA2868CB76EF}">
      <formula1>$H$26:$H$27</formula1>
    </dataValidation>
  </dataValidation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I6 DSC Calculator</vt:lpstr>
      <vt:lpstr>'I6 DSC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Goldman</dc:creator>
  <cp:lastModifiedBy>Joe Bartolotta</cp:lastModifiedBy>
  <cp:lastPrinted>2016-07-27T17:42:23Z</cp:lastPrinted>
  <dcterms:created xsi:type="dcterms:W3CDTF">2015-12-07T14:23:52Z</dcterms:created>
  <dcterms:modified xsi:type="dcterms:W3CDTF">2019-07-08T17:37:15Z</dcterms:modified>
</cp:coreProperties>
</file>